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H:\NetworkAdmin\Brownmetals.com2015\kb\documents\"/>
    </mc:Choice>
  </mc:AlternateContent>
  <xr:revisionPtr revIDLastSave="0" documentId="8_{53771E38-075D-4AC6-ACE7-3AA381055551}" xr6:coauthVersionLast="47" xr6:coauthVersionMax="47"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7275" yWindow="2850" windowWidth="28800" windowHeight="1138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24" i="5" l="1"/>
  <c r="S414" i="5"/>
  <c r="AB579" i="5"/>
  <c r="T684" i="5"/>
  <c r="T1519" i="5"/>
  <c r="T1684" i="5"/>
  <c r="S1770" i="5"/>
  <c r="T2317" i="5"/>
  <c r="T76" i="5"/>
  <c r="T391" i="5"/>
  <c r="AB481" i="5"/>
  <c r="AB552" i="5"/>
  <c r="AB674" i="5"/>
  <c r="T1883" i="5"/>
  <c r="AB1437" i="5"/>
  <c r="S1596" i="5"/>
  <c r="S903" i="5"/>
  <c r="S1465" i="5"/>
  <c r="T1624" i="5"/>
  <c r="T1675" i="5"/>
  <c r="AB1691" i="5"/>
  <c r="AB1731" i="5"/>
  <c r="AB1757" i="5"/>
  <c r="S2068" i="5"/>
  <c r="AB488" i="5"/>
  <c r="S515" i="5"/>
  <c r="T585" i="5"/>
  <c r="S1754" i="5"/>
  <c r="S2015" i="5"/>
  <c r="S2038" i="5"/>
  <c r="T216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F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H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I2484" i="5"/>
  <c r="E2494" i="5"/>
  <c r="H2503" i="5"/>
  <c r="AB2386"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F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H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4" i="5"/>
  <c r="T2335" i="5"/>
  <c r="R2338" i="5"/>
  <c r="T2339"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I2363" i="5" l="1"/>
  <c r="E2363" i="5"/>
  <c r="X2363" i="5" s="1"/>
  <c r="I1700" i="5"/>
  <c r="I883" i="5"/>
  <c r="J2342" i="5"/>
  <c r="R2363" i="5"/>
  <c r="J1700" i="5"/>
  <c r="R852" i="5"/>
  <c r="R883" i="5"/>
  <c r="R750" i="5"/>
  <c r="J201" i="5"/>
  <c r="H2397" i="5"/>
  <c r="H987" i="5"/>
  <c r="I2342" i="5"/>
  <c r="R2397" i="5"/>
  <c r="J2363" i="5"/>
  <c r="J1774" i="5"/>
  <c r="R1712" i="5"/>
  <c r="H1233" i="5"/>
  <c r="F967" i="5"/>
  <c r="E883" i="5"/>
  <c r="X883" i="5" s="1"/>
  <c r="J987" i="5"/>
  <c r="E2397" i="5"/>
  <c r="X2397" i="5" s="1"/>
  <c r="F1936" i="5"/>
  <c r="E1712" i="5"/>
  <c r="X1712" i="5" s="1"/>
  <c r="I967" i="5"/>
  <c r="R2342" i="5"/>
  <c r="I1095" i="5"/>
  <c r="R967" i="5"/>
  <c r="H967" i="5"/>
  <c r="E783" i="5"/>
  <c r="X783" i="5" s="1"/>
  <c r="H297" i="5"/>
  <c r="R1527" i="5"/>
  <c r="J1233" i="5"/>
  <c r="I987" i="5"/>
  <c r="E967" i="5"/>
  <c r="X967" i="5" s="1"/>
  <c r="J297" i="5"/>
  <c r="J102" i="5"/>
  <c r="H2342" i="5"/>
  <c r="F1233" i="5"/>
  <c r="F2363" i="5"/>
  <c r="R102" i="5"/>
  <c r="I1233" i="5"/>
  <c r="J556" i="5"/>
  <c r="C10" i="6"/>
  <c r="C8" i="6"/>
  <c r="C11" i="6"/>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9" i="5"/>
  <c r="C10" i="5"/>
  <c r="C11" i="5"/>
  <c r="C14" i="5"/>
  <c r="C12" i="5"/>
  <c r="C13" i="5"/>
  <c r="C17" i="5"/>
  <c r="C16" i="5"/>
  <c r="X6" i="5"/>
  <c r="B39" i="6"/>
  <c r="G39" i="6" s="1"/>
  <c r="F24" i="6"/>
  <c r="F44" i="6" s="1"/>
  <c r="H44" i="6" s="1"/>
  <c r="D44" i="6" s="1"/>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F29" i="6" l="1"/>
  <c r="H29" i="6" s="1"/>
  <c r="C29" i="6" s="1"/>
  <c r="F65" i="6"/>
  <c r="C2" i="6" s="1"/>
  <c r="F54" i="6"/>
  <c r="F57" i="6" s="1"/>
  <c r="H57" i="6" s="1"/>
  <c r="F39" i="6"/>
  <c r="H39" i="6" s="1"/>
  <c r="D39" i="6" s="1"/>
  <c r="F34" i="6"/>
  <c r="H46" i="6"/>
  <c r="D46" i="6" s="1"/>
  <c r="H31" i="6"/>
  <c r="C31" i="6" s="1"/>
  <c r="H30" i="6"/>
  <c r="G68" i="6"/>
  <c r="H68" i="6" s="1"/>
  <c r="D68" i="6" s="1"/>
  <c r="AB12" i="5"/>
  <c r="V12" i="5"/>
  <c r="G12" i="5" s="1"/>
  <c r="V16" i="5"/>
  <c r="G16" i="5" s="1"/>
  <c r="V14" i="5"/>
  <c r="G14" i="5" s="1"/>
  <c r="AB9" i="5"/>
  <c r="AB10" i="5"/>
  <c r="V11" i="5"/>
  <c r="G11" i="5" s="1"/>
  <c r="AB14" i="5"/>
  <c r="AB17" i="5"/>
  <c r="V10" i="5"/>
  <c r="AB16" i="5"/>
  <c r="V9" i="5"/>
  <c r="AB13" i="5"/>
  <c r="AB15" i="5"/>
  <c r="AB11" i="5"/>
  <c r="V17" i="5"/>
  <c r="G17" i="5" s="1"/>
  <c r="V15" i="5"/>
  <c r="G15" i="5" s="1"/>
  <c r="AB7" i="5"/>
  <c r="V13" i="5"/>
  <c r="G13" i="5" s="1"/>
  <c r="V7" i="5"/>
  <c r="F69" i="6"/>
  <c r="H49" i="6"/>
  <c r="D49" i="6" s="1"/>
  <c r="H34" i="6"/>
  <c r="H32" i="6"/>
  <c r="C45" i="6"/>
  <c r="C51" i="6"/>
  <c r="D19" i="6"/>
  <c r="C19" i="6"/>
  <c r="K65" i="6"/>
  <c r="D24" i="6"/>
  <c r="C24" i="6"/>
  <c r="X100" i="5"/>
  <c r="D27" i="6"/>
  <c r="C27" i="6"/>
  <c r="C36" i="6"/>
  <c r="C42" i="6"/>
  <c r="C40" i="6"/>
  <c r="C41" i="6"/>
  <c r="C20" i="6"/>
  <c r="D20" i="6"/>
  <c r="C35" i="6"/>
  <c r="C37" i="6"/>
  <c r="D25" i="6"/>
  <c r="C25" i="6"/>
  <c r="D26" i="6"/>
  <c r="C26" i="6"/>
  <c r="D21" i="6"/>
  <c r="C21" i="6"/>
  <c r="C39" i="6"/>
  <c r="D22" i="6"/>
  <c r="C22" i="6"/>
  <c r="H47" i="6"/>
  <c r="D47" i="6" s="1"/>
  <c r="C52" i="6"/>
  <c r="C50" i="6"/>
  <c r="C44" i="6"/>
  <c r="C46" i="6" l="1"/>
  <c r="D29" i="6"/>
  <c r="B2" i="6"/>
  <c r="F58" i="6"/>
  <c r="H58" i="6" s="1"/>
  <c r="C58" i="6" s="1"/>
  <c r="F55" i="6"/>
  <c r="H55" i="6" s="1"/>
  <c r="F59" i="6"/>
  <c r="H59" i="6" s="1"/>
  <c r="D59" i="6" s="1"/>
  <c r="F63" i="6"/>
  <c r="H63" i="6" s="1"/>
  <c r="C63" i="6" s="1"/>
  <c r="F60" i="6"/>
  <c r="H60" i="6" s="1"/>
  <c r="C60" i="6" s="1"/>
  <c r="F62" i="6"/>
  <c r="H62" i="6" s="1"/>
  <c r="C62" i="6" s="1"/>
  <c r="H54" i="6"/>
  <c r="C54" i="6" s="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G9" i="5"/>
  <c r="G10" i="5"/>
  <c r="H15" i="5"/>
  <c r="J15" i="5"/>
  <c r="E15" i="5"/>
  <c r="I15" i="5"/>
  <c r="F15" i="5"/>
  <c r="R15" i="5"/>
  <c r="H11" i="5"/>
  <c r="R11" i="5"/>
  <c r="J11" i="5"/>
  <c r="F11" i="5"/>
  <c r="E11" i="5"/>
  <c r="I11" i="5"/>
  <c r="I14" i="5"/>
  <c r="R14" i="5"/>
  <c r="J14" i="5"/>
  <c r="H14" i="5"/>
  <c r="E14" i="5"/>
  <c r="F14" i="5"/>
  <c r="C68" i="6"/>
  <c r="C49" i="6"/>
  <c r="C47" i="6"/>
  <c r="D58" i="6"/>
  <c r="D57" i="6"/>
  <c r="C57" i="6"/>
  <c r="T10" i="5"/>
  <c r="T12" i="5"/>
  <c r="T9" i="5"/>
  <c r="T17" i="5"/>
  <c r="T16" i="5"/>
  <c r="T14" i="5"/>
  <c r="T15" i="5"/>
  <c r="T13" i="5"/>
  <c r="T11" i="5"/>
  <c r="T7" i="5"/>
  <c r="D63" i="6" l="1"/>
  <c r="F56" i="6"/>
  <c r="H56" i="6" s="1"/>
  <c r="D54" i="6"/>
  <c r="C59" i="6"/>
  <c r="D62" i="6"/>
  <c r="D60" i="6"/>
  <c r="X13" i="5"/>
  <c r="X10" i="5"/>
  <c r="D65" i="6"/>
  <c r="X9" i="5"/>
  <c r="X12" i="5"/>
  <c r="X14" i="5"/>
  <c r="X17" i="5"/>
  <c r="S17" i="5"/>
  <c r="D66" i="6"/>
  <c r="C67" i="6"/>
  <c r="X11" i="5"/>
  <c r="X15" i="5"/>
  <c r="X7" i="5"/>
  <c r="G69" i="6"/>
  <c r="X16" i="5"/>
  <c r="S16" i="5"/>
  <c r="D55" i="6"/>
  <c r="C55" i="6"/>
  <c r="D56" i="6"/>
  <c r="C56" i="6"/>
  <c r="S11" i="5"/>
  <c r="S13" i="5"/>
  <c r="S9" i="5"/>
  <c r="S7" i="5"/>
  <c r="S14" i="5"/>
  <c r="S10" i="5"/>
  <c r="S12" i="5"/>
  <c r="S15"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<sst xmlns="http://schemas.openxmlformats.org/spreadsheetml/2006/main" count="21831" uniqueCount="15544">
  <si>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</si>
  <si>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</si>
  <si>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</si>
  <si>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</si>
  <si>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</si>
  <si>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</si>
  <si>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</si>
  <si>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</si>
  <si>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</si>
  <si>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</si>
  <si>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</si>
  <si>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</si>
  <si>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</si>
  <si>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</si>
  <si>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</si>
  <si>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</si>
  <si>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</si>
  <si>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</si>
  <si>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</si>
  <si>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</si>
  <si>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</si>
  <si>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</si>
  <si>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</si>
  <si>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</si>
  <si>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</si>
  <si>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</si>
  <si>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</si>
  <si>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</si>
  <si>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</si>
  <si>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</si>
  <si>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</si>
  <si>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</si>
  <si>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</si>
  <si>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</si>
  <si>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</si>
  <si>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</si>
  <si>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</si>
  <si>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</si>
  <si>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</si>
  <si>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</si>
  <si>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</si>
  <si>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</si>
  <si>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</si>
  <si>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</si>
  <si>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</si>
  <si>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</si>
  <si>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</si>
  <si>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</si>
  <si>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</si>
  <si>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</si>
  <si>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</si>
  <si>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</si>
  <si>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</si>
  <si>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</si>
  <si>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</si>
  <si>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</si>
  <si>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</si>
  <si>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</si>
  <si>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</si>
  <si>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</si>
  <si>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</si>
  <si>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</si>
  <si>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</si>
  <si>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</si>
  <si>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</si>
  <si>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</si>
  <si>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</si>
  <si>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</si>
  <si>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</si>
  <si>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</si>
  <si>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</si>
  <si>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</si>
  <si>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</si>
  <si>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</si>
  <si>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</si>
  <si>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</si>
  <si>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</si>
  <si>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</si>
  <si>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</si>
  <si>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</si>
  <si>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</si>
  <si>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</si>
  <si>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</si>
  <si>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</si>
  <si>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</si>
  <si>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</si>
  <si>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</si>
  <si>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</si>
  <si>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</si>
  <si>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</si>
  <si>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</si>
  <si>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</si>
  <si>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</si>
  <si>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</si>
  <si>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</si>
  <si>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</si>
  <si>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</si>
  <si>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</si>
  <si>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</si>
  <si>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</si>
  <si>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</si>
  <si>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</si>
  <si>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</si>
  <si>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</si>
  <si>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</si>
  <si>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</si>
  <si>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</si>
  <si>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</si>
  <si>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</si>
  <si>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</si>
  <si>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</si>
  <si>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</si>
  <si>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</si>
  <si>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</si>
  <si>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</si>
  <si>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</si>
  <si>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</si>
  <si>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</si>
  <si>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</si>
  <si>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</si>
  <si>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</si>
  <si>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</si>
  <si>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</si>
  <si>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</si>
  <si>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</si>
  <si>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</si>
  <si>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</si>
  <si>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</si>
  <si>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</si>
  <si>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</si>
  <si>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</si>
  <si>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</si>
  <si>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</si>
  <si>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</si>
  <si>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</si>
  <si>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</si>
  <si>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</si>
  <si>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</si>
  <si>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</si>
  <si>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</si>
  <si>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</si>
  <si>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</si>
  <si>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</si>
  <si>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</si>
  <si>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</si>
  <si>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</si>
  <si>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</si>
  <si>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</si>
  <si>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</si>
  <si>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</si>
  <si>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</si>
  <si>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</si>
  <si>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</si>
  <si>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</si>
  <si>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</si>
  <si>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</si>
  <si>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</si>
  <si>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</si>
  <si>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</si>
  <si>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</si>
  <si>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</si>
  <si>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</si>
  <si>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</si>
  <si>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</si>
  <si>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</si>
  <si>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</si>
  <si>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</si>
  <si>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</si>
  <si>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</si>
  <si>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</si>
  <si>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</si>
  <si>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</si>
  <si>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</si>
  <si>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</si>
  <si>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</si>
  <si>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</si>
  <si>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</si>
  <si>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</si>
  <si>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</si>
  <si>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</si>
  <si>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</si>
  <si>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</si>
  <si>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</si>
  <si>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</si>
  <si>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</si>
  <si>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</si>
  <si>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</si>
  <si>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</si>
  <si>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</si>
  <si>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</si>
  <si>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</si>
  <si>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</si>
  <si>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</si>
  <si>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</si>
  <si>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</si>
  <si>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</si>
  <si>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</si>
  <si>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</si>
  <si>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</si>
  <si>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</si>
  <si>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</si>
  <si>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</si>
  <si>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</si>
  <si>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</si>
  <si>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</si>
  <si>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</si>
  <si>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</si>
  <si>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</si>
  <si>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</si>
  <si>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</si>
  <si>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</si>
  <si>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</si>
  <si>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</si>
  <si>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</si>
  <si>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</si>
  <si>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</si>
  <si>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</si>
  <si>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</si>
  <si>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</si>
  <si>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</si>
  <si>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</si>
  <si>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</si>
  <si>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</si>
  <si>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</si>
  <si>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</si>
  <si>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</si>
  <si>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</si>
  <si>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</si>
  <si>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</si>
  <si>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</si>
  <si>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</si>
  <si>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</si>
  <si>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</si>
  <si>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</si>
  <si>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</si>
  <si>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</si>
  <si>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</si>
  <si>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</si>
  <si>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</si>
  <si>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</si>
  <si>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</si>
  <si>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</si>
  <si>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</si>
  <si>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</si>
  <si>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</si>
  <si>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</si>
  <si>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</si>
  <si>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</si>
  <si>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</si>
  <si>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</si>
  <si>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</si>
  <si>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</si>
  <si>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</si>
  <si>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</si>
  <si>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</si>
  <si>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</si>
  <si>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</si>
  <si>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</si>
  <si>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</si>
  <si>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</si>
  <si>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</si>
  <si>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</si>
  <si>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</si>
  <si>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</si>
  <si>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</si>
  <si>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</si>
  <si>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</si>
  <si>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</si>
  <si>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</si>
  <si>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</si>
  <si>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</si>
  <si>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</si>
  <si>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</si>
  <si>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</si>
  <si>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</si>
  <si>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</si>
  <si>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</si>
  <si>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</si>
  <si>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</si>
  <si>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</si>
  <si>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</si>
  <si>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</si>
  <si>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</si>
  <si>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</si>
  <si>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</si>
  <si>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</si>
  <si>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</si>
  <si>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</si>
  <si>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</si>
  <si>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</si>
  <si>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</si>
  <si>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</si>
  <si>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</si>
  <si>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</si>
  <si>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</si>
  <si>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</si>
  <si>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</si>
  <si>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</si>
  <si>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</si>
  <si>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</si>
  <si>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</si>
  <si>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</si>
  <si>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</si>
  <si>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</si>
  <si>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</si>
  <si>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</si>
  <si>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</si>
  <si>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</si>
  <si>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</si>
  <si>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</si>
  <si>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</si>
  <si>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</si>
  <si>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</si>
  <si>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</si>
  <si>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</si>
  <si>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</si>
  <si>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</si>
  <si>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</si>
  <si>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</si>
  <si>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</si>
  <si>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</si>
  <si>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</si>
  <si>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</si>
  <si>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</si>
  <si>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</si>
  <si>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</si>
  <si>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</si>
  <si>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</si>
  <si>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</si>
  <si>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</si>
  <si>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</si>
  <si>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</si>
  <si>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</si>
  <si>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</si>
  <si>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</si>
  <si>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</si>
  <si>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</si>
  <si>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</si>
  <si>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</si>
  <si>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</si>
  <si>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</si>
  <si>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</si>
  <si>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</si>
  <si>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</si>
  <si>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</si>
  <si>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</si>
  <si>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</si>
  <si>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</si>
  <si>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</si>
  <si>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</si>
  <si>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</si>
  <si>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</si>
  <si>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</si>
  <si>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</si>
  <si>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</si>
  <si>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</si>
  <si>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</si>
  <si>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</si>
  <si>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</si>
  <si>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</si>
  <si>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</si>
  <si>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</si>
  <si>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</si>
  <si>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</si>
  <si>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</si>
  <si>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</si>
  <si>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</si>
  <si>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</si>
  <si>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</si>
  <si>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</si>
  <si>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</si>
  <si>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</si>
  <si>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</si>
  <si>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</si>
  <si>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</si>
  <si>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</si>
  <si>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</si>
  <si>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</si>
  <si>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</si>
  <si>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</si>
  <si>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</si>
  <si>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</si>
  <si>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</si>
  <si>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</si>
  <si>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</si>
  <si>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</si>
  <si>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</si>
  <si>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</si>
  <si>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</si>
  <si>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</si>
  <si>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</si>
  <si>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</si>
  <si>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</si>
  <si>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</si>
  <si>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</si>
  <si>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</si>
  <si>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</si>
  <si>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</si>
  <si>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</si>
  <si>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</si>
  <si>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</si>
  <si>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</si>
  <si>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</si>
  <si>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</si>
  <si>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</si>
  <si>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</si>
  <si>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</si>
  <si>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</si>
  <si>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</si>
  <si>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</si>
  <si>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</si>
  <si>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</si>
  <si>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</si>
  <si>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</si>
  <si>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</si>
  <si>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</si>
  <si>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</si>
  <si>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</si>
  <si>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</si>
  <si>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</si>
  <si>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</si>
  <si>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</si>
  <si>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</si>
  <si>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</si>
  <si>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</si>
  <si>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</si>
  <si>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</si>
  <si>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</si>
  <si>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</si>
  <si>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</si>
  <si>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</si>
  <si>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</si>
  <si>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</si>
  <si>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</si>
  <si>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</si>
  <si>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</si>
  <si>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</si>
  <si>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</si>
  <si>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</si>
  <si>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</si>
  <si>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</si>
  <si>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</si>
  <si>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</si>
  <si>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</si>
  <si>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</si>
  <si>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</si>
  <si>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</si>
  <si>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</si>
  <si>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</si>
  <si>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</si>
  <si>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</si>
  <si>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</si>
  <si>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</si>
  <si>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</si>
  <si>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</si>
  <si>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</si>
  <si>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</si>
  <si>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</si>
  <si>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</si>
  <si>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</si>
  <si>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</si>
  <si>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</si>
  <si>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</si>
  <si>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</si>
  <si>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</si>
  <si>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</si>
  <si>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</si>
  <si>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</si>
  <si>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</si>
  <si>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</si>
  <si>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</si>
  <si>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</si>
  <si>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</si>
  <si>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</si>
  <si>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</si>
  <si>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</si>
  <si>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</si>
  <si>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</si>
  <si>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</si>
  <si>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</si>
  <si>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</si>
  <si>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</si>
  <si>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</si>
  <si>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</si>
  <si>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</si>
  <si>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</si>
  <si>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</si>
  <si>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</si>
  <si>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</si>
  <si>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</si>
  <si>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</si>
  <si>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</si>
  <si>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</si>
  <si>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</si>
  <si>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</si>
  <si>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</si>
  <si>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</si>
  <si>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</si>
  <si>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</si>
  <si>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</si>
  <si>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</si>
  <si>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</si>
  <si>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</si>
  <si>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</si>
  <si>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</si>
  <si>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</si>
  <si>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</si>
  <si>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</si>
  <si>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</si>
  <si>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</si>
  <si>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</si>
  <si>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</si>
  <si>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</si>
  <si>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</si>
  <si>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</si>
  <si>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</si>
  <si>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</si>
  <si>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</si>
  <si>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</si>
  <si>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</si>
  <si>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</si>
  <si>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</si>
  <si>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</si>
  <si>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</si>
  <si>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</si>
  <si>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</si>
  <si>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</si>
  <si>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</si>
  <si>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</si>
  <si>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</si>
  <si>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</si>
  <si>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</si>
  <si>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</si>
  <si>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</si>
  <si>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</si>
  <si>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</si>
  <si>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</si>
  <si>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</si>
  <si>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</si>
  <si>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</si>
  <si>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</si>
  <si>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</si>
  <si>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</si>
  <si>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</si>
  <si>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</si>
  <si>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</si>
  <si>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</si>
  <si>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</si>
  <si>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</si>
  <si>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</si>
  <si>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</si>
  <si>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</si>
  <si>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</si>
  <si>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</si>
  <si>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</si>
  <si>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</si>
  <si>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</si>
  <si>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</si>
  <si>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</si>
  <si>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</si>
  <si>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</si>
  <si>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</si>
  <si>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</si>
  <si>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</si>
  <si>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</si>
  <si>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</si>
  <si>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</si>
  <si>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</si>
  <si>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</si>
  <si>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</si>
  <si>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</si>
  <si>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</si>
  <si>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</si>
  <si>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</si>
  <si>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</si>
  <si>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</si>
  <si>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</si>
  <si>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</si>
  <si>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</si>
  <si>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</si>
  <si>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</si>
  <si>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</si>
  <si>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</si>
  <si>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</si>
  <si>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</si>
  <si>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</si>
  <si>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</si>
  <si>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</si>
  <si>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</si>
  <si>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</si>
  <si>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</si>
  <si>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</si>
  <si>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</si>
  <si>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</si>
  <si>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</si>
  <si>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</si>
  <si>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</si>
  <si>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</si>
  <si>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</si>
  <si>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</si>
  <si>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</si>
  <si>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</si>
  <si>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</si>
  <si>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</si>
  <si>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</si>
  <si>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</si>
  <si>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</si>
  <si>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</si>
  <si>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</si>
  <si>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</si>
  <si>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</si>
  <si>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</si>
  <si>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</si>
  <si>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</si>
  <si>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</si>
  <si>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</si>
  <si>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</si>
  <si>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</si>
  <si>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</si>
  <si>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</si>
  <si>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</si>
  <si>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</si>
  <si>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</si>
  <si>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</si>
  <si>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</si>
  <si>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</si>
  <si>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</si>
  <si>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</si>
  <si>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</si>
  <si>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</si>
  <si>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</si>
  <si>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</si>
  <si>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</si>
  <si>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</si>
  <si>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</si>
  <si>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</si>
  <si>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</si>
  <si>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</si>
  <si>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</si>
  <si>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</si>
  <si>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</si>
  <si>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</si>
  <si>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</si>
  <si>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</si>
  <si>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</si>
  <si>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</si>
  <si>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</si>
  <si>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</si>
  <si>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</si>
  <si>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</si>
  <si>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</si>
  <si>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</si>
  <si>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</si>
  <si>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</si>
  <si>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</si>
  <si>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</si>
  <si>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</si>
  <si>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</si>
  <si>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</si>
  <si>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</si>
  <si>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</si>
  <si>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</si>
  <si>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</si>
  <si>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</si>
  <si>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</si>
  <si>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</si>
  <si>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</si>
  <si>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</si>
  <si>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</si>
  <si>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</si>
  <si>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</si>
  <si>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</si>
  <si>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</si>
  <si>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</si>
  <si>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</si>
  <si>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</si>
  <si>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</si>
  <si>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</si>
  <si>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</si>
  <si>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</si>
  <si>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</si>
  <si>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</si>
  <si>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</si>
  <si>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</si>
  <si>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</si>
  <si>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</si>
  <si>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</si>
  <si>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</si>
  <si>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</si>
  <si>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</si>
  <si>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</si>
  <si>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</si>
  <si>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</si>
  <si>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</si>
  <si>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</si>
  <si>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</si>
  <si>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</si>
  <si>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</si>
  <si>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</si>
  <si>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</si>
  <si>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</si>
  <si>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</si>
  <si>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</si>
  <si>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</si>
  <si>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</si>
  <si>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</si>
  <si>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</si>
  <si>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</si>
  <si>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</si>
  <si>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</si>
  <si>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</si>
  <si>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</si>
  <si>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</si>
  <si>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</si>
  <si>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</si>
  <si>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</si>
  <si>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</si>
  <si>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</si>
  <si>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</si>
  <si>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</si>
  <si>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</si>
  <si>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</si>
  <si>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</si>
  <si>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</si>
  <si>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</si>
  <si>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</si>
  <si>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</si>
  <si>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</si>
  <si>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</si>
  <si>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</si>
  <si>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</si>
  <si>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</si>
  <si>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</si>
  <si>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</si>
  <si>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</si>
  <si>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</si>
  <si>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</si>
  <si>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</si>
  <si>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</si>
  <si>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</si>
  <si>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</si>
  <si>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</si>
  <si>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</si>
  <si>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</si>
  <si>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</si>
  <si>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</si>
  <si>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</si>
  <si>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</si>
  <si>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</si>
  <si>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</si>
  <si>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</si>
  <si>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</si>
  <si>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</si>
  <si>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</si>
  <si>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</si>
  <si>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</si>
  <si>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</si>
  <si>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</si>
  <si>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</si>
  <si>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</si>
  <si>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</si>
  <si>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</si>
  <si>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</si>
  <si>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</si>
  <si>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</si>
  <si>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</si>
  <si>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</si>
  <si>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</si>
  <si>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</si>
  <si>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</si>
  <si>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</si>
  <si>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</si>
  <si>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</si>
  <si>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</si>
  <si>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</si>
  <si>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</si>
  <si>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</si>
  <si>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</si>
  <si>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</si>
  <si>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</si>
  <si>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</si>
  <si>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</si>
  <si>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</si>
  <si>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</si>
  <si>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</si>
  <si>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</si>
  <si>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</si>
  <si>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</si>
  <si>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</si>
  <si>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</si>
  <si>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</si>
  <si>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</si>
  <si>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</si>
  <si>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</si>
  <si>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</si>
  <si>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</si>
  <si>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</si>
  <si>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</si>
  <si>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</si>
  <si>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</si>
  <si>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</si>
  <si>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</si>
  <si>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</si>
  <si>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</si>
  <si>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</si>
  <si>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</si>
  <si>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</si>
  <si>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</si>
  <si>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</si>
  <si>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</si>
  <si>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</si>
  <si>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</si>
  <si>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</si>
  <si>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</si>
  <si>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</si>
  <si>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</si>
  <si>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</si>
  <si>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</si>
  <si>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</si>
  <si>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</si>
  <si>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</si>
  <si>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</si>
  <si>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</si>
  <si>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</si>
  <si>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</si>
  <si>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</si>
  <si>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</si>
  <si>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</si>
  <si>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</si>
  <si>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</si>
  <si>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</si>
  <si>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</si>
  <si>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</si>
  <si>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</si>
  <si>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</si>
  <si>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</si>
  <si>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</si>
  <si>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</si>
  <si>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</si>
  <si>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</si>
  <si>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</si>
  <si>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</si>
  <si>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</si>
  <si>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</si>
  <si>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</si>
  <si>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</si>
  <si>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</si>
  <si>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</si>
  <si>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</si>
  <si>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</si>
  <si>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</si>
  <si>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</si>
  <si>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</si>
  <si>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</si>
  <si>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</si>
  <si>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</si>
  <si>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</si>
  <si>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</si>
  <si>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</si>
  <si>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</si>
  <si>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</si>
  <si>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</si>
  <si>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</si>
  <si>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</si>
  <si>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</si>
  <si>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</si>
  <si>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</si>
  <si>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</si>
  <si>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</si>
  <si>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</si>
  <si>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</si>
  <si>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</si>
  <si>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</si>
  <si>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</si>
  <si>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</si>
  <si>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</si>
  <si>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</si>
  <si>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</si>
  <si>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</si>
  <si>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</si>
  <si>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</si>
  <si>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</si>
  <si>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</si>
  <si>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</si>
  <si>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</si>
  <si>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</si>
  <si>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</si>
  <si>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</si>
  <si>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</si>
  <si>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</si>
  <si>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</si>
  <si>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</si>
  <si>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</si>
  <si>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</si>
  <si>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</si>
  <si>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</si>
  <si>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</si>
  <si>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</si>
  <si>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</si>
  <si>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</si>
  <si>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</si>
  <si>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</si>
  <si>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</si>
  <si>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</si>
  <si>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</si>
  <si>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</si>
  <si>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</si>
  <si>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</si>
  <si>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</si>
  <si>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</si>
  <si>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</si>
  <si>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</si>
  <si>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</si>
  <si>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</si>
  <si>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</si>
  <si>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</si>
  <si>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</si>
  <si>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</si>
  <si>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</si>
  <si>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</si>
  <si>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</si>
  <si>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</si>
  <si>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</si>
  <si>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</si>
  <si>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</si>
  <si>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</si>
  <si>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</si>
  <si>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</si>
  <si>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</si>
  <si>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</si>
  <si>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</si>
  <si>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</si>
  <si>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</si>
  <si>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</si>
  <si>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</si>
  <si>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</si>
  <si>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</si>
  <si>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</si>
  <si>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</si>
  <si>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</si>
  <si>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</si>
  <si>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</si>
  <si>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</si>
  <si>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</si>
  <si>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</si>
  <si>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</si>
  <si>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</si>
  <si>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</si>
  <si>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</si>
  <si>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</si>
  <si>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</si>
  <si>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</si>
  <si>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</si>
  <si>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</si>
  <si>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</si>
  <si>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</si>
  <si>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</si>
  <si>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</si>
  <si>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</si>
  <si>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</si>
  <si>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</si>
  <si>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</si>
  <si>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</si>
  <si>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</si>
  <si>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</si>
  <si>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</si>
  <si>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</si>
  <si>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</si>
  <si>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</si>
  <si>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</si>
  <si>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</si>
  <si>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</si>
  <si>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</si>
  <si>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</si>
  <si>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</si>
  <si>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</si>
  <si>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</si>
  <si>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</si>
  <si>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</si>
  <si>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</si>
  <si>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</si>
  <si>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</si>
  <si>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</si>
  <si>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</si>
  <si>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</si>
  <si>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</si>
  <si>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</si>
  <si>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</si>
  <si>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</si>
  <si>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</si>
  <si>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</si>
  <si>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</si>
  <si>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</si>
  <si>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</si>
  <si>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</si>
  <si>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</si>
  <si>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</si>
  <si>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</si>
  <si>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</si>
  <si>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</si>
  <si>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</si>
  <si>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</si>
  <si>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</si>
  <si>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</si>
  <si>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</si>
  <si>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</si>
  <si>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</si>
  <si>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</si>
  <si>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</si>
  <si>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</si>
  <si>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</si>
  <si>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</si>
  <si>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</si>
  <si>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</si>
  <si>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</si>
  <si>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</si>
  <si>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</si>
  <si>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</si>
  <si>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</si>
  <si>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</si>
  <si>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</si>
  <si>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</si>
  <si>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</si>
  <si>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</si>
  <si>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</si>
  <si>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</si>
  <si>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</si>
  <si>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</si>
  <si>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</si>
  <si>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</si>
  <si>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</si>
  <si>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</si>
  <si>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</si>
  <si>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</si>
  <si>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</si>
  <si>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</si>
  <si>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</si>
  <si>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</si>
  <si>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</si>
  <si>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</si>
  <si>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</si>
  <si>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</si>
  <si>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</si>
  <si>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</si>
  <si>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</si>
  <si>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</si>
  <si>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</si>
  <si>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</si>
  <si>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</si>
  <si>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</si>
  <si>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</si>
  <si>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</si>
  <si>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</si>
  <si>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</si>
  <si>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</si>
  <si>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</si>
  <si>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</si>
  <si>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</si>
  <si>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</si>
  <si>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</si>
  <si>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</si>
  <si>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</si>
  <si>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</si>
  <si>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</si>
  <si>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</si>
  <si>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</si>
  <si>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</si>
  <si>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</si>
  <si>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</si>
  <si>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</si>
  <si>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</si>
  <si>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</si>
  <si>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</si>
  <si>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</si>
  <si>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</si>
  <si>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</si>
  <si>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</si>
  <si>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</si>
  <si>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</si>
  <si>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</si>
  <si>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</si>
  <si>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</si>
  <si>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</si>
  <si>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</si>
  <si>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</si>
  <si>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</si>
  <si>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</si>
  <si>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</si>
  <si>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</si>
  <si>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</si>
  <si>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</si>
  <si>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</si>
  <si>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</si>
  <si>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</si>
  <si>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</si>
  <si>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</si>
  <si>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</si>
  <si>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</si>
  <si>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</si>
  <si>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</si>
  <si>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</si>
  <si>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</si>
  <si>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</si>
  <si>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</si>
  <si>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</si>
  <si>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</si>
  <si>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</si>
  <si>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</si>
  <si>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</si>
  <si>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</si>
  <si>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</si>
  <si>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</si>
  <si>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</si>
  <si>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</si>
  <si>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</si>
  <si>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</si>
  <si>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</si>
  <si>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</si>
  <si>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</si>
  <si>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</si>
  <si>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</si>
  <si>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</si>
  <si>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</si>
  <si>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</si>
  <si>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</si>
  <si>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</si>
  <si>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</si>
  <si>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</si>
  <si>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</si>
  <si>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</si>
  <si>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</si>
  <si>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</si>
  <si>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</si>
  <si>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</si>
  <si>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</si>
  <si>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</si>
  <si>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</si>
  <si>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</si>
  <si>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</si>
  <si>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</si>
  <si>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</si>
  <si>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</si>
  <si>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</si>
  <si>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</si>
  <si>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</si>
  <si>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</si>
  <si>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</si>
  <si>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</si>
  <si>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</si>
  <si>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</si>
  <si>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</si>
  <si>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</si>
  <si>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</si>
  <si>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</si>
  <si>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</si>
  <si>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</si>
  <si>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</si>
  <si>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</si>
  <si>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</si>
  <si>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</si>
  <si>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</si>
  <si>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</si>
  <si>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</si>
  <si>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</si>
  <si>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</si>
  <si>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</si>
  <si>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</si>
  <si>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</si>
  <si>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</si>
  <si>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</si>
  <si>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</si>
  <si>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</si>
  <si>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</si>
  <si>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</si>
  <si>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</si>
  <si>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</si>
  <si>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</si>
  <si>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</si>
  <si>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</si>
  <si>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</si>
  <si>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</si>
  <si>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</si>
  <si>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</si>
  <si>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</si>
  <si>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</si>
  <si>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</si>
  <si>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</si>
  <si>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</si>
  <si>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</si>
  <si>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</si>
  <si>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</si>
  <si>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</si>
  <si>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</si>
  <si>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</si>
  <si>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</si>
  <si>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</si>
  <si>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</si>
  <si>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</si>
  <si>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</si>
  <si>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</si>
  <si>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</si>
  <si>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</si>
  <si>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</si>
  <si>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</si>
  <si>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</si>
  <si>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</si>
  <si>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</si>
  <si>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</si>
  <si>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</si>
  <si>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</si>
  <si>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</si>
  <si>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</si>
  <si>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</si>
  <si>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</si>
  <si>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</si>
  <si>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</si>
  <si>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</si>
  <si>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</si>
  <si>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</si>
  <si>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</si>
  <si>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</si>
  <si>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</si>
  <si>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</si>
  <si>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</si>
  <si>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</si>
  <si>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</si>
  <si>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</si>
  <si>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</si>
  <si>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</si>
  <si>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</si>
  <si>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</si>
  <si>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</si>
  <si>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</si>
  <si>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</si>
  <si>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</si>
  <si>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</si>
  <si>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</si>
  <si>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</si>
  <si>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</si>
  <si>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</si>
  <si>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</si>
  <si>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</si>
  <si>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</si>
  <si>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</si>
  <si>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</si>
  <si>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</si>
  <si>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</si>
  <si>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</si>
  <si>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</si>
  <si>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</si>
  <si>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</si>
  <si>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</si>
  <si>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</si>
  <si>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</si>
  <si>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</si>
  <si>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</si>
  <si>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</si>
  <si>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</si>
  <si>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</si>
  <si>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</si>
  <si>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</si>
  <si>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</si>
  <si>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</si>
  <si>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</si>
  <si>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</si>
  <si>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</si>
  <si>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</si>
  <si>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</si>
  <si>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</si>
  <si>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</si>
  <si>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</si>
  <si>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</si>
  <si>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</si>
  <si>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</si>
  <si>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</si>
  <si>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</si>
  <si>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</si>
  <si>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</si>
  <si>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</si>
  <si>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</si>
  <si>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</si>
  <si>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</si>
  <si>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</si>
  <si>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</si>
  <si>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</si>
  <si>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</si>
  <si>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</si>
  <si>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</si>
  <si>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</si>
  <si>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</si>
  <si>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</si>
  <si>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</si>
  <si>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</si>
  <si>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</si>
  <si>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</si>
  <si>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</si>
  <si>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</si>
  <si>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</si>
  <si>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</si>
  <si>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</si>
  <si>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</si>
  <si>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</si>
  <si>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</si>
  <si>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</si>
  <si>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</si>
  <si>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</si>
  <si>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</si>
  <si>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</si>
  <si>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</si>
  <si>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</si>
  <si>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</si>
  <si>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</si>
  <si>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</si>
  <si>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</si>
  <si>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</si>
  <si>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</si>
  <si>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</si>
  <si>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</si>
  <si>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</si>
  <si>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</si>
  <si>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</si>
  <si>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</si>
  <si>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</si>
  <si>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</si>
  <si>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</si>
  <si>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</si>
  <si>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</si>
  <si>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</si>
  <si>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</si>
  <si>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</si>
  <si>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</si>
  <si>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</si>
  <si>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</si>
  <si>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</si>
  <si>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</si>
  <si>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</si>
  <si>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</si>
  <si>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</si>
  <si>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</si>
  <si>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</si>
  <si>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</si>
  <si>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</si>
  <si>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</si>
  <si>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</si>
  <si>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</si>
  <si>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</si>
  <si>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</si>
  <si>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</si>
  <si>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</si>
  <si>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</si>
  <si>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</si>
  <si>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</si>
  <si>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</si>
  <si>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</si>
  <si>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</si>
  <si>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</si>
  <si>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</si>
  <si>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</si>
  <si>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</si>
  <si>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</si>
  <si>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</si>
  <si>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</si>
  <si>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</si>
  <si>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</si>
  <si>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</si>
  <si>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</si>
  <si>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</si>
  <si>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</si>
  <si>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</si>
  <si>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</si>
  <si>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</si>
  <si>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</si>
  <si>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</si>
  <si>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</si>
  <si>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</si>
  <si>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</si>
  <si>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</si>
  <si>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</si>
  <si>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</si>
  <si>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</si>
  <si>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</si>
  <si>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</si>
  <si>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</si>
  <si>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</si>
  <si>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</si>
  <si>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</si>
  <si>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</si>
  <si>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</si>
  <si>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</si>
  <si>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</si>
  <si>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</si>
  <si>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</si>
  <si>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</si>
  <si>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</si>
  <si>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</si>
  <si>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</si>
  <si>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</si>
  <si>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</si>
  <si>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</si>
  <si>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</si>
  <si>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</si>
  <si>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</si>
  <si>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</si>
  <si>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</si>
  <si>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</si>
  <si>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</si>
  <si>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</si>
  <si>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</si>
  <si>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</si>
  <si>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</si>
  <si>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</si>
  <si>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</si>
  <si>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</si>
  <si>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</si>
  <si>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</si>
  <si>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</si>
  <si>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</si>
  <si>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</si>
  <si>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</si>
  <si>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</si>
  <si>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</si>
  <si>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</si>
  <si>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</si>
  <si>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</si>
  <si>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</si>
  <si>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</si>
  <si>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</si>
  <si>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</si>
  <si>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</si>
  <si>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</si>
  <si>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</si>
  <si>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</si>
  <si>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</si>
  <si>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</si>
  <si>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</si>
  <si>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</si>
  <si>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</si>
  <si>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</si>
  <si>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</si>
  <si>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</si>
  <si>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</si>
  <si>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</si>
  <si>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</si>
  <si>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</si>
  <si>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</si>
  <si>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</si>
  <si>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</si>
  <si>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</si>
  <si>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</si>
  <si>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</si>
  <si>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</si>
  <si>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</si>
  <si>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</si>
  <si>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</si>
  <si>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</si>
  <si>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</si>
  <si>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</si>
  <si>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</si>
  <si>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</si>
  <si>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</si>
  <si>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</si>
  <si>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</si>
  <si>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</si>
  <si>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</si>
  <si>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</si>
  <si>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</si>
  <si>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</si>
  <si>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</si>
  <si>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</si>
  <si>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</si>
  <si>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</si>
  <si>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</si>
  <si>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</si>
  <si>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</si>
  <si>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</si>
  <si>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</si>
  <si>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</si>
  <si>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</si>
  <si>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</si>
  <si>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</si>
  <si>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</si>
  <si>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</si>
  <si>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</si>
  <si>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</si>
  <si>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</si>
  <si>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</si>
  <si>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</si>
  <si>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</si>
  <si>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</si>
  <si>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</si>
  <si>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</si>
  <si>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</si>
  <si>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</si>
  <si>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</si>
  <si>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</si>
  <si>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</si>
  <si>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</si>
  <si>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</si>
  <si>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</si>
  <si>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</si>
  <si>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</si>
  <si>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</si>
  <si>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</si>
  <si>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</si>
  <si>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</si>
  <si>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</si>
  <si>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</si>
  <si>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</si>
  <si>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</si>
  <si>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</si>
  <si>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</si>
  <si>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</si>
  <si>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</si>
  <si>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</si>
  <si>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</si>
  <si>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</si>
  <si>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</si>
  <si>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</si>
  <si>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</si>
  <si>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</si>
  <si>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</si>
  <si>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</si>
  <si>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</si>
  <si>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</si>
  <si>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</si>
  <si>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</si>
  <si>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</si>
  <si>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</si>
  <si>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</si>
  <si>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</si>
  <si>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</si>
  <si>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</si>
  <si>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</si>
  <si>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</si>
  <si>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</si>
  <si>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</si>
  <si>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</si>
  <si>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</si>
  <si>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</si>
  <si>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</si>
  <si>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</si>
  <si>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</si>
  <si>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</si>
  <si>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</si>
  <si>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</si>
  <si>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</si>
  <si>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</si>
  <si>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</si>
  <si>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</si>
  <si>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</si>
  <si>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</si>
  <si>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</si>
  <si>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</si>
  <si>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</si>
  <si>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</si>
  <si>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</si>
  <si>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</si>
  <si>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</si>
  <si>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</si>
  <si>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</si>
  <si>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</si>
  <si>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</si>
  <si>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</si>
  <si>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</si>
  <si>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</si>
  <si>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</si>
  <si>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</si>
  <si>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</si>
  <si>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</si>
  <si>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</si>
  <si>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</si>
  <si>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</si>
  <si>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</si>
  <si>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</si>
  <si>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</si>
  <si>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</si>
  <si>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</si>
  <si>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</si>
  <si>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</si>
  <si>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</si>
  <si>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</si>
  <si>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</si>
  <si>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</si>
  <si>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</si>
  <si>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</si>
  <si>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</si>
  <si>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</si>
  <si>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</si>
  <si>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</si>
  <si>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</si>
  <si>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</si>
  <si>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</si>
  <si>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</si>
  <si>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</si>
  <si>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</si>
  <si>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</si>
  <si>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</si>
  <si>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</si>
  <si>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</si>
  <si>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</si>
  <si>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</si>
  <si>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</si>
  <si>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</si>
  <si>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</si>
  <si>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</si>
  <si>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</si>
  <si>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</si>
  <si>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</si>
  <si>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</si>
  <si>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</si>
  <si>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</si>
  <si>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</si>
  <si>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</si>
  <si>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</si>
  <si>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</si>
  <si>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</si>
  <si>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</si>
  <si>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</si>
  <si>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</si>
  <si>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</si>
  <si>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</si>
  <si>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</si>
  <si>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</si>
  <si>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</si>
  <si>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</si>
  <si>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</si>
  <si>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</si>
  <si>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</si>
  <si>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</si>
  <si>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</si>
  <si>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</si>
  <si>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</si>
  <si>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</si>
  <si>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</si>
  <si>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</si>
  <si>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</si>
  <si>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</si>
  <si>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</si>
  <si>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</si>
  <si>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</si>
  <si>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</si>
  <si>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</si>
  <si>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</si>
  <si>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</si>
  <si>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</si>
  <si>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</si>
  <si>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</si>
  <si>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</si>
  <si>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</si>
  <si>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</si>
  <si>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</si>
  <si>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</si>
  <si>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</si>
  <si>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</si>
  <si>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</si>
  <si>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</si>
  <si>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</si>
  <si>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</si>
  <si>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</si>
  <si>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</si>
  <si>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</si>
  <si>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</si>
  <si>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</si>
  <si>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</si>
  <si>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</si>
  <si>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</si>
  <si>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</si>
  <si>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</si>
  <si>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</si>
  <si>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</si>
  <si>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</si>
  <si>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</si>
  <si>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</si>
  <si>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</si>
  <si>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</si>
  <si>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</si>
  <si>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</si>
  <si>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</si>
  <si>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</si>
  <si>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</si>
  <si>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</si>
  <si>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</si>
  <si>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</si>
  <si>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</si>
  <si>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</si>
  <si>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</si>
  <si>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</si>
  <si>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</si>
  <si>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</si>
  <si>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</si>
  <si>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</si>
  <si>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</si>
  <si>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</si>
  <si>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</si>
  <si>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</si>
  <si>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</si>
  <si>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</si>
  <si>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</si>
  <si>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</si>
  <si>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</si>
  <si>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</si>
  <si>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</si>
  <si>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</si>
  <si>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</si>
  <si>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</si>
  <si>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</si>
  <si>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</si>
  <si>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</si>
  <si>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</si>
  <si>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</si>
  <si>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</si>
  <si>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</si>
  <si>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</si>
  <si>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</si>
  <si>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</si>
  <si>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</si>
  <si>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</si>
  <si>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</si>
  <si>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</si>
  <si>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</si>
  <si>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</si>
  <si>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</si>
  <si>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</si>
  <si>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</si>
  <si>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</si>
  <si>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</si>
  <si>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</si>
  <si>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</si>
  <si>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</si>
  <si>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</si>
  <si>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</si>
  <si>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</si>
  <si>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</si>
  <si>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</si>
  <si>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</si>
  <si>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</si>
  <si>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</si>
  <si>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</si>
  <si>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</si>
  <si>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</si>
  <si>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</si>
  <si>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</si>
  <si>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</si>
  <si>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</si>
  <si>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</si>
  <si>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</si>
  <si>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</si>
  <si>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</si>
  <si>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</si>
  <si>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</si>
  <si>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</si>
  <si>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</si>
  <si>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</si>
  <si>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</si>
  <si>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</si>
  <si>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</si>
  <si>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</si>
  <si>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</si>
  <si>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</si>
  <si>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</si>
  <si>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</si>
  <si>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</si>
  <si>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</si>
  <si>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</si>
  <si>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</si>
  <si>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</si>
  <si>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</si>
  <si>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</si>
  <si>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</si>
  <si>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</si>
  <si>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</si>
  <si>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</si>
  <si>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</si>
  <si>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</si>
  <si>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</si>
  <si>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</si>
  <si>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</si>
  <si>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</si>
  <si>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</si>
  <si>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</si>
  <si>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</si>
  <si>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</si>
  <si>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</si>
  <si>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</si>
  <si>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</si>
  <si>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</si>
  <si>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</si>
  <si>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</si>
  <si>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</si>
  <si>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</si>
  <si>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</si>
  <si>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</si>
  <si>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</si>
  <si>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</si>
  <si>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</si>
  <si>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</si>
  <si>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</si>
  <si>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</si>
  <si>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</si>
  <si>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</si>
  <si>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</si>
  <si>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</si>
  <si>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</si>
  <si>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</si>
  <si>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</si>
  <si>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</si>
  <si>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</si>
  <si>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</si>
  <si>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</si>
  <si>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</si>
  <si>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</si>
  <si>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</si>
  <si>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</si>
  <si>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</si>
  <si>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</si>
  <si>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</si>
  <si>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</si>
  <si>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</si>
  <si>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</si>
  <si>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</si>
  <si>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</si>
  <si>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</si>
  <si>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</si>
  <si>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</si>
  <si>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</si>
  <si>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</si>
  <si>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</si>
  <si>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</si>
  <si>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</si>
  <si>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</si>
  <si>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</si>
  <si>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</si>
  <si>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</si>
  <si>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</si>
  <si>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</si>
  <si>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</si>
  <si>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</si>
  <si>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</si>
  <si>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</si>
  <si>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</si>
  <si>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</si>
  <si>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</si>
  <si>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</si>
  <si>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</si>
  <si>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</si>
  <si>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</si>
  <si>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</si>
  <si>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</si>
  <si>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</si>
  <si>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</si>
  <si>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</si>
  <si>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</si>
  <si>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</si>
  <si>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</si>
  <si>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</si>
  <si>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</si>
  <si>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</si>
  <si>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</si>
  <si>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</si>
  <si>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</si>
  <si>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</si>
  <si>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</si>
  <si>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</si>
  <si>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</si>
  <si>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</si>
  <si>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</si>
  <si>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</si>
  <si>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</si>
  <si>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</si>
  <si>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</si>
  <si>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</si>
  <si>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</si>
  <si>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</si>
  <si>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</si>
  <si>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</si>
  <si>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</si>
  <si>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</si>
  <si>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</si>
  <si>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</si>
  <si>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</si>
  <si>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</si>
  <si>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</si>
  <si>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</si>
  <si>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</si>
  <si>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</si>
  <si>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</si>
  <si>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</si>
  <si>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</si>
  <si>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</si>
  <si>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</si>
  <si>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</si>
  <si>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</si>
  <si>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</si>
  <si>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</si>
  <si>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</si>
  <si>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</si>
  <si>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</si>
  <si>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</si>
  <si>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</si>
  <si>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</si>
  <si>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</si>
  <si>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</si>
  <si>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</si>
  <si>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</si>
  <si>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</si>
  <si>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</si>
  <si>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</si>
  <si>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</si>
  <si>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</si>
  <si>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</si>
  <si>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</si>
  <si>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</si>
  <si>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</si>
  <si>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</si>
  <si>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</si>
  <si>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</si>
  <si>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</si>
  <si>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</si>
  <si>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</si>
  <si>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</si>
  <si>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</si>
  <si>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</si>
  <si>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</si>
  <si>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</si>
  <si>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</si>
  <si>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</si>
  <si>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</si>
  <si>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</si>
  <si>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</si>
  <si>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</si>
  <si>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</si>
  <si>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</si>
  <si>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</si>
  <si>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</si>
  <si>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</si>
  <si>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</si>
  <si>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</si>
  <si>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</si>
  <si>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</si>
  <si>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</si>
  <si>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</si>
  <si>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</si>
  <si>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</si>
  <si>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</si>
  <si>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</si>
  <si>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</si>
  <si>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</si>
  <si>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</si>
  <si>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</si>
  <si>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</si>
  <si>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</si>
  <si>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</si>
  <si>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</si>
  <si>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</si>
  <si>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</si>
  <si>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</si>
  <si>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</si>
  <si>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</si>
  <si>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</si>
  <si>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</si>
  <si>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</si>
  <si>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</si>
  <si>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</si>
  <si>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</si>
  <si>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</si>
  <si>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</si>
  <si>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</si>
  <si>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</si>
  <si>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</si>
  <si>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</si>
  <si>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</si>
  <si>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</si>
  <si>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</si>
  <si>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</si>
  <si>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</si>
  <si>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</si>
  <si>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</si>
  <si>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</si>
  <si>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</si>
  <si>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</si>
  <si>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</si>
  <si>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</si>
  <si>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</si>
  <si>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</si>
  <si>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</si>
  <si>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</si>
  <si>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</si>
  <si>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</si>
  <si>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</si>
  <si>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</si>
  <si>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</si>
  <si>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</si>
  <si>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</si>
  <si>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</si>
  <si>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</si>
  <si>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</si>
  <si>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</si>
  <si>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</si>
  <si>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</si>
  <si>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</si>
  <si>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</si>
  <si>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</si>
  <si>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</si>
  <si>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</si>
  <si>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</si>
  <si>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</si>
  <si>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</si>
  <si>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</si>
  <si>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</si>
  <si>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</si>
  <si>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</si>
  <si>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</si>
  <si>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</si>
  <si>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</si>
  <si>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</si>
  <si>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</si>
  <si>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</si>
  <si>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</si>
  <si>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</si>
  <si>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</si>
  <si>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</si>
  <si>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</si>
  <si>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</si>
  <si>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</si>
  <si>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</si>
  <si>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</si>
  <si>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</si>
  <si>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</si>
  <si>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</si>
  <si>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</si>
  <si>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</si>
  <si>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</si>
  <si>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</si>
  <si>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</si>
  <si>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</si>
  <si>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</si>
  <si>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</si>
  <si>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</si>
  <si>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</si>
  <si>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</si>
  <si>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</si>
  <si>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</si>
  <si>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</si>
  <si>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</si>
  <si>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</si>
  <si>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</si>
  <si>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</si>
  <si>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</si>
  <si>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</si>
  <si>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</si>
  <si>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</si>
  <si>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</si>
  <si>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</si>
  <si>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</si>
  <si>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</si>
  <si>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</si>
  <si>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</si>
  <si>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</si>
  <si>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</si>
  <si>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</si>
  <si>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</si>
  <si>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</si>
  <si>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</si>
  <si>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</si>
  <si>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</si>
  <si>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</si>
  <si>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</si>
  <si>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</si>
  <si>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</si>
  <si>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</si>
  <si>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</si>
  <si>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</si>
  <si>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</si>
  <si>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</si>
  <si>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</si>
  <si>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</si>
  <si>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</si>
  <si>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</si>
  <si>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</si>
  <si>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</si>
  <si>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</si>
  <si>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</si>
  <si>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</si>
  <si>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</si>
  <si>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</si>
  <si>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</si>
  <si>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</si>
  <si>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</si>
  <si>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</si>
  <si>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</si>
  <si>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</si>
  <si>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</si>
  <si>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</si>
  <si>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</si>
  <si>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</si>
  <si>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</si>
  <si>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</si>
  <si>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</si>
  <si>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</si>
  <si>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</si>
  <si>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</si>
  <si>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</si>
  <si>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</si>
  <si>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</si>
  <si>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</si>
  <si>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</si>
  <si>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</si>
  <si>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</si>
  <si>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</si>
  <si>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</si>
  <si>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</si>
  <si>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</si>
  <si>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</si>
  <si>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</si>
  <si>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</si>
  <si>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</si>
  <si>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</si>
  <si>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</si>
  <si>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</si>
  <si>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</si>
  <si>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</si>
  <si>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</si>
  <si>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</si>
  <si>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</si>
  <si>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</si>
  <si>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</si>
  <si>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</si>
  <si>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</si>
  <si>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</si>
  <si>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</si>
  <si>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</si>
  <si>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</si>
  <si>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</si>
  <si>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</si>
  <si>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</si>
  <si>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</si>
  <si>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</si>
  <si>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</si>
  <si>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</si>
  <si>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</si>
  <si>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</si>
  <si>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</si>
  <si>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</si>
  <si>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</si>
  <si>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</si>
  <si>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</si>
  <si>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</si>
  <si>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</si>
  <si>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</si>
  <si>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</si>
  <si>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</si>
  <si>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</si>
  <si>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</si>
  <si>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</si>
  <si>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</si>
  <si>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</si>
  <si>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</si>
  <si>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</si>
  <si>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</si>
  <si>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</si>
  <si>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</si>
  <si>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</si>
  <si>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</si>
  <si>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</si>
  <si>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</si>
  <si>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</si>
  <si>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</si>
  <si>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</si>
  <si>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</si>
  <si>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</si>
  <si>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</si>
  <si>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</si>
  <si>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</si>
  <si>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</si>
  <si>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</si>
  <si>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</si>
  <si>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</si>
  <si>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</si>
  <si>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</si>
  <si>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</si>
  <si>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</si>
  <si>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</si>
  <si>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</si>
  <si>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</si>
  <si>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</si>
  <si>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</si>
  <si>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</si>
  <si>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</si>
  <si>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</si>
  <si>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</si>
  <si>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</si>
  <si>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</si>
  <si>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</si>
  <si>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</si>
  <si>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</si>
  <si>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</si>
  <si>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</si>
  <si>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</si>
  <si>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</si>
  <si>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</si>
  <si>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</si>
  <si>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</si>
  <si>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</si>
  <si>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</si>
  <si>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</si>
  <si>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</si>
  <si>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</si>
  <si>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</si>
  <si>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</si>
  <si>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</si>
  <si>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</si>
  <si>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</si>
  <si>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</si>
  <si>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</si>
  <si>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</si>
  <si>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</si>
  <si>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</si>
  <si>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</si>
  <si>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</si>
  <si>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</si>
  <si>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</si>
  <si>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</si>
  <si>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</si>
  <si>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</si>
  <si>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</si>
  <si>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</si>
  <si>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</si>
  <si>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</si>
  <si>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</si>
  <si>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</si>
  <si>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</si>
  <si>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</si>
  <si>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</si>
  <si>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</si>
  <si>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</si>
  <si>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</si>
  <si>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</si>
  <si>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</si>
  <si>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</si>
  <si>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</si>
  <si>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</si>
  <si>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</si>
  <si>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</si>
  <si>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</si>
  <si>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</si>
  <si>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</si>
  <si>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</si>
  <si>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</si>
  <si>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</si>
  <si>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</si>
  <si>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</si>
  <si>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</si>
  <si>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</si>
  <si>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</si>
  <si>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</si>
  <si>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</si>
  <si>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</si>
  <si>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</si>
  <si>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</si>
  <si>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</si>
  <si>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</si>
  <si>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</si>
  <si>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</si>
  <si>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</si>
  <si>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</si>
  <si>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</si>
  <si>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</si>
  <si>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</si>
  <si>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</si>
  <si>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</si>
  <si>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</si>
  <si>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</si>
  <si>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</si>
  <si>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</si>
  <si>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</si>
  <si>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</si>
  <si>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</si>
  <si>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</si>
  <si>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</si>
  <si>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</si>
  <si>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</si>
  <si>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</si>
  <si>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</si>
  <si>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</si>
  <si>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</si>
  <si>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</si>
  <si>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</si>
  <si>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</si>
  <si>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</si>
  <si>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</si>
  <si>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</si>
  <si>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</si>
  <si>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</si>
  <si>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</si>
  <si>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</si>
  <si>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</si>
  <si>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</si>
  <si>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</si>
  <si>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</si>
  <si>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</si>
  <si>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</si>
  <si>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</si>
  <si>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</si>
  <si>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</si>
  <si>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</si>
  <si>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</si>
  <si>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</si>
  <si>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</si>
  <si>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</si>
  <si>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</si>
  <si>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</si>
  <si>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</si>
  <si>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</si>
  <si>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</si>
  <si>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</si>
  <si>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</si>
  <si>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</si>
  <si>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</si>
  <si>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</si>
  <si>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</si>
  <si>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</si>
  <si>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</si>
  <si>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</si>
  <si>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</si>
  <si>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</si>
  <si>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</si>
  <si>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</si>
  <si>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</si>
  <si>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</si>
  <si>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</si>
  <si>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</si>
  <si>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</si>
  <si>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</si>
  <si>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</si>
  <si>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</si>
  <si>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</si>
  <si>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</si>
  <si>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</si>
  <si>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</si>
  <si>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</si>
  <si>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</si>
  <si>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</si>
  <si>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</si>
  <si>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</si>
  <si>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</si>
  <si>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</si>
  <si>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</si>
  <si>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</si>
  <si>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</si>
  <si>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</si>
  <si>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</si>
  <si>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</si>
  <si>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</si>
  <si>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</si>
  <si>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</si>
  <si>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</si>
  <si>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</si>
  <si>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</si>
  <si>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</si>
  <si>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</si>
  <si>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</si>
  <si>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</si>
  <si>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</si>
  <si>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</si>
  <si>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</si>
  <si>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</si>
  <si>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</si>
  <si>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</si>
  <si>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</si>
  <si>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</si>
  <si>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</si>
  <si>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</si>
  <si>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</si>
  <si>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</si>
  <si>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</si>
  <si>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</si>
  <si>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</si>
  <si>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</si>
  <si>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</si>
  <si>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</si>
  <si>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</si>
  <si>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</si>
  <si>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</si>
  <si>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</si>
  <si>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</si>
  <si>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</si>
  <si>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</si>
  <si>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</si>
  <si>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</si>
  <si>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</si>
  <si>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</si>
  <si>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</si>
  <si>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</si>
  <si>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</si>
  <si>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</si>
  <si>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</si>
  <si>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</si>
  <si>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</si>
  <si>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</si>
  <si>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</si>
  <si>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</si>
  <si>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</si>
  <si>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</si>
  <si>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</si>
  <si>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</si>
  <si>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</si>
  <si>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</si>
  <si>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</si>
  <si>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</si>
  <si>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</si>
  <si>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</si>
  <si>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</si>
  <si>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</si>
  <si>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</si>
  <si>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</si>
  <si>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</si>
  <si>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</si>
  <si>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</si>
  <si>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</si>
  <si>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</si>
  <si>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</si>
  <si>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</si>
  <si>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</si>
  <si>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</si>
  <si>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</si>
  <si>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</si>
  <si>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</si>
  <si>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</si>
  <si>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</si>
  <si>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</si>
  <si>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</si>
  <si>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</si>
  <si>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</si>
  <si>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</si>
  <si>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</si>
  <si>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</si>
  <si>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</si>
  <si>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</si>
  <si>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</si>
  <si>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</si>
  <si>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</si>
  <si>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</si>
  <si>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</si>
  <si>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</si>
  <si>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</si>
  <si>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</si>
  <si>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</si>
  <si>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</si>
  <si>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</si>
  <si>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</si>
  <si>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</si>
  <si>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</si>
  <si>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</si>
  <si>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</si>
  <si>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</si>
  <si>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</si>
  <si>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</si>
  <si>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</si>
  <si>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</si>
  <si>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</si>
  <si>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</si>
  <si>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</si>
  <si>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</si>
  <si>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</si>
  <si>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</si>
  <si>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</si>
  <si>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</si>
  <si>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</si>
  <si>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</si>
  <si>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</si>
  <si>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</si>
  <si>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</si>
  <si>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</si>
  <si>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</si>
  <si>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</si>
  <si>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</si>
  <si>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</si>
  <si>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</si>
  <si>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</si>
  <si>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</si>
  <si>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</si>
  <si>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</si>
  <si>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</si>
  <si>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</si>
  <si>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</si>
  <si>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</si>
  <si>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</si>
  <si>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</si>
  <si>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</si>
  <si>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</si>
  <si>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</si>
  <si>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</si>
  <si>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</si>
  <si>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</si>
  <si>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</si>
  <si>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</si>
  <si>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</si>
  <si>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</si>
  <si>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</si>
  <si>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</si>
  <si>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</si>
  <si>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</si>
  <si>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</si>
  <si>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</si>
  <si>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</si>
  <si>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</si>
  <si>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</si>
  <si>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</si>
  <si>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</si>
  <si>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</si>
  <si>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</si>
  <si>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</si>
  <si>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</si>
  <si>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</si>
  <si>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</si>
  <si>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</si>
  <si>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</si>
  <si>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</si>
  <si>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</si>
  <si>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</si>
  <si>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</si>
  <si>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</si>
  <si>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</si>
  <si>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</si>
  <si>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</si>
  <si>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</si>
  <si>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</si>
  <si>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</si>
  <si>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</si>
  <si>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</si>
  <si>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</si>
  <si>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</si>
  <si>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</si>
  <si>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</si>
  <si>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</si>
  <si>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</si>
  <si>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</si>
  <si>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</si>
  <si>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</si>
  <si>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</si>
  <si>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</si>
  <si>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</si>
  <si>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</si>
  <si>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</si>
  <si>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</si>
  <si>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</si>
  <si>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</si>
  <si>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</si>
  <si>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</si>
  <si>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</si>
  <si>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</si>
  <si>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</si>
  <si>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</si>
  <si>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</si>
  <si>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</si>
  <si>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</si>
  <si>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</si>
  <si>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</si>
  <si>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</si>
  <si>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</si>
  <si>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</si>
  <si>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</si>
  <si>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</si>
  <si>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</si>
  <si>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</si>
  <si>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</si>
  <si>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</si>
  <si>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</si>
  <si>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</si>
  <si>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</si>
  <si>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</si>
  <si>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</si>
  <si>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</si>
  <si>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</si>
  <si>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</si>
  <si>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</si>
  <si>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</si>
  <si>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</si>
  <si>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</si>
  <si>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</si>
  <si>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</si>
  <si>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</si>
  <si>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</si>
  <si>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</si>
  <si>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</si>
  <si>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</si>
  <si>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</si>
  <si>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</si>
  <si>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</si>
  <si>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</si>
  <si>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</si>
  <si>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</si>
  <si>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</si>
  <si>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</si>
  <si>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</si>
  <si>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</si>
  <si>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</si>
  <si>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</si>
  <si>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</si>
  <si>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</si>
  <si>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</si>
  <si>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</si>
  <si>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</si>
  <si>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</si>
  <si>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</si>
  <si>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</si>
  <si>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</si>
  <si>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</si>
  <si>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</si>
  <si>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</si>
  <si>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</si>
  <si>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</si>
  <si>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</si>
  <si>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</si>
  <si>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</si>
  <si>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</si>
  <si>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</si>
  <si>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</si>
  <si>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</si>
  <si>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</si>
  <si>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</si>
  <si>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</si>
  <si>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</si>
  <si>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</si>
  <si>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</si>
  <si>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</si>
  <si>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</si>
  <si>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</si>
  <si>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</si>
  <si>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</si>
  <si>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</si>
  <si>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</si>
  <si>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</si>
  <si>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</si>
  <si>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</si>
  <si>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</si>
  <si>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</si>
  <si>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</si>
  <si>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</si>
  <si>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</si>
  <si>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</si>
  <si>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</si>
  <si>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</si>
  <si>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</si>
  <si>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</si>
  <si>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</si>
  <si>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</si>
  <si>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</si>
  <si>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</si>
  <si>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</si>
  <si>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</si>
  <si>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</si>
  <si>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</si>
  <si>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</si>
  <si>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</si>
  <si>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</si>
  <si>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</si>
  <si>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</si>
  <si>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</si>
  <si>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</si>
  <si>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</si>
  <si>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</si>
  <si>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</si>
  <si>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</si>
  <si>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</si>
  <si>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</si>
  <si>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</si>
  <si>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</si>
  <si>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</si>
  <si>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</si>
  <si>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</si>
  <si>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</si>
  <si>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</si>
  <si>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</si>
  <si>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</si>
  <si>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</si>
  <si>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</si>
  <si>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</si>
  <si>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</si>
  <si>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</si>
  <si>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</si>
  <si>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</si>
  <si>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</si>
  <si>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</si>
  <si>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</si>
  <si>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</si>
  <si>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</si>
  <si>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</si>
  <si>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</si>
  <si>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</si>
  <si>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</si>
  <si>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</si>
  <si>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</si>
  <si>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</si>
  <si>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</si>
  <si>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</si>
  <si>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</si>
  <si>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</si>
  <si>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</si>
  <si>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</si>
  <si>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</si>
  <si>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</si>
  <si>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</si>
  <si>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</si>
  <si>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</si>
  <si>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</si>
  <si>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</si>
  <si>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</si>
  <si>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</si>
  <si>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</si>
  <si>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</si>
  <si>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</si>
  <si>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</si>
  <si>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</si>
  <si>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</si>
  <si>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</si>
  <si>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</si>
  <si>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</si>
  <si>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</si>
  <si>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</si>
  <si>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</si>
  <si>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</si>
  <si>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</si>
  <si>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</si>
  <si>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</si>
  <si>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</si>
  <si>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</si>
  <si>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</si>
  <si>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</si>
  <si>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</si>
  <si>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</si>
  <si>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</si>
  <si>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</si>
  <si>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</si>
  <si>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</si>
  <si>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</si>
  <si>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</si>
  <si>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</si>
  <si>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</si>
  <si>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</si>
  <si>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</si>
  <si>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</si>
  <si>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</si>
  <si>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</si>
  <si>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</si>
  <si>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</si>
  <si>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</si>
  <si>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</si>
  <si>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</si>
  <si>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</si>
  <si>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</si>
  <si>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</si>
  <si>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</si>
  <si>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</si>
  <si>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</si>
  <si>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</si>
  <si>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</si>
  <si>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</si>
  <si>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</si>
  <si>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</si>
  <si>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</si>
  <si>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</si>
  <si>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</si>
  <si>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</si>
  <si>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</si>
  <si>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</si>
  <si>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</si>
  <si>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</si>
  <si>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</si>
  <si>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</si>
  <si>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</si>
  <si>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</si>
  <si>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</si>
  <si>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</si>
  <si>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</si>
  <si>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</si>
  <si>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</si>
  <si>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</si>
  <si>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</si>
  <si>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</si>
  <si>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</si>
  <si>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</si>
  <si>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</si>
  <si>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</si>
  <si>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</si>
  <si>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</si>
  <si>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</si>
  <si>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</si>
  <si>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</si>
  <si>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</si>
  <si>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</si>
  <si>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</si>
  <si>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</si>
  <si>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</si>
  <si>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</si>
  <si>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</si>
  <si>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</si>
  <si>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</si>
  <si>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</si>
  <si>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</si>
  <si>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</si>
  <si>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</si>
  <si>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</si>
  <si>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</si>
  <si>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</si>
  <si>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</si>
  <si>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</si>
  <si>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</si>
  <si>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</si>
  <si>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</si>
  <si>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</si>
  <si>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</si>
  <si>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</si>
  <si>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</si>
  <si>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</si>
  <si>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</si>
  <si>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</si>
  <si>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</si>
  <si>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</si>
  <si>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</si>
  <si>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</si>
  <si>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</si>
  <si>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</si>
  <si>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</si>
  <si>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</si>
  <si>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</si>
  <si>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</si>
  <si>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</si>
  <si>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</si>
  <si>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</si>
  <si>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</si>
  <si>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</si>
  <si>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</si>
  <si>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</si>
  <si>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</si>
  <si>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</si>
  <si>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</si>
  <si>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</si>
  <si>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</si>
  <si>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</si>
  <si>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</si>
  <si>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</si>
  <si>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</si>
  <si>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</si>
  <si>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</si>
  <si>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</si>
  <si>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</si>
  <si>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</si>
  <si>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</si>
  <si>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</si>
  <si>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</si>
  <si>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</si>
  <si>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</si>
  <si>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</si>
  <si>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</si>
  <si>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</si>
  <si>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</si>
  <si>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</si>
  <si>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</si>
  <si>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</si>
  <si>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</si>
  <si>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</si>
  <si>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</si>
  <si>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</si>
  <si>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</si>
  <si>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</si>
  <si>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</si>
  <si>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</si>
  <si>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</si>
  <si>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</si>
  <si>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</si>
  <si>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</si>
  <si>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</si>
  <si>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</si>
  <si>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</si>
  <si>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</si>
  <si>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</si>
  <si>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</si>
  <si>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</si>
  <si>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</si>
  <si>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</si>
  <si>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</si>
  <si>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</si>
  <si>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</si>
  <si>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</si>
  <si>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</si>
  <si>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</si>
  <si>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</si>
  <si>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</si>
  <si>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</si>
  <si>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</si>
  <si>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</si>
  <si>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</si>
  <si>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</si>
  <si>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</si>
  <si>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</si>
  <si>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</si>
  <si>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</si>
  <si>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</si>
  <si>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</si>
  <si>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</si>
  <si>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</si>
  <si>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</si>
  <si>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</si>
  <si>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</si>
  <si>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</si>
  <si>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</si>
  <si>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</si>
  <si>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</si>
  <si>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</si>
  <si>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</si>
  <si>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</si>
  <si>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</si>
  <si>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</si>
  <si>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</si>
  <si>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</si>
  <si>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</si>
  <si>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</si>
  <si>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</si>
  <si>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</si>
  <si>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</si>
  <si>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</si>
  <si>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</si>
  <si>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</si>
  <si>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</si>
  <si>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</si>
  <si>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</si>
  <si>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</si>
  <si>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</si>
  <si>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</si>
  <si>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</si>
  <si>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</si>
  <si>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</si>
  <si>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</si>
  <si>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</si>
  <si>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</si>
  <si>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</si>
  <si>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</si>
  <si>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</si>
  <si>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</si>
  <si>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</si>
  <si>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</si>
  <si>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</si>
  <si>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</si>
  <si>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</si>
  <si>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</si>
  <si>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</si>
  <si>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</si>
  <si>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</si>
  <si>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</si>
  <si>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</si>
  <si>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</si>
  <si>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</si>
  <si>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</si>
  <si>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</si>
  <si>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</si>
  <si>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</si>
  <si>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</si>
  <si>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</si>
  <si>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</si>
  <si>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</si>
  <si>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</si>
  <si>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</si>
  <si>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</si>
  <si>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</si>
  <si>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</si>
  <si>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</si>
  <si>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</si>
  <si>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</si>
  <si>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</si>
  <si>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</si>
  <si>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</si>
  <si>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</si>
  <si>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</si>
  <si>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</si>
  <si>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</si>
  <si>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</si>
  <si>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</si>
  <si>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</si>
  <si>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</si>
  <si>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</si>
  <si>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</si>
  <si>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</si>
  <si>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</si>
  <si>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</si>
  <si>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</si>
  <si>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</si>
  <si>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</si>
  <si>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</si>
  <si>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</si>
  <si>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</si>
  <si>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</si>
  <si>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</si>
  <si>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</si>
  <si>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</si>
  <si>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</si>
  <si>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</si>
  <si>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</si>
  <si>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</si>
  <si>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</si>
  <si>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</si>
  <si>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</si>
  <si>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</si>
  <si>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</si>
  <si>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</si>
  <si>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</si>
  <si>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</si>
  <si>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</si>
  <si>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</si>
  <si>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</si>
  <si>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</si>
  <si>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</si>
  <si>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</si>
  <si>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</si>
  <si>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</si>
  <si>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</si>
  <si>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</si>
  <si>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</si>
  <si>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</si>
  <si>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</si>
  <si>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</si>
  <si>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</si>
  <si>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</si>
  <si>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</si>
  <si>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</si>
  <si>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</si>
  <si>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</si>
  <si>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</si>
  <si>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</si>
  <si>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</si>
  <si>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</si>
  <si>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</si>
  <si>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</si>
  <si>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</si>
  <si>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</si>
  <si>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</si>
  <si>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</si>
  <si>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</si>
  <si>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</si>
  <si>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</si>
  <si>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</si>
  <si>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</si>
  <si>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</si>
  <si>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</si>
  <si>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</si>
  <si>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</si>
  <si>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</si>
  <si>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</si>
  <si>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</si>
  <si>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</si>
  <si>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</si>
  <si>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</si>
  <si>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</si>
  <si>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</si>
  <si>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</si>
  <si>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</si>
  <si>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</si>
  <si>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</si>
  <si>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</si>
  <si>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</si>
  <si>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</si>
  <si>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</si>
  <si>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</si>
  <si>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</si>
  <si>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</si>
  <si>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</si>
  <si>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</si>
  <si>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</si>
  <si>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</si>
  <si>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</si>
  <si>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</si>
  <si>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</si>
  <si>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</si>
  <si>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</si>
  <si>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</si>
  <si>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</si>
  <si>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</si>
  <si>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</si>
  <si>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</si>
  <si>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</si>
  <si>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</si>
  <si>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</si>
  <si>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</si>
  <si>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</si>
  <si>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</si>
  <si>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</si>
  <si>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</si>
  <si>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</si>
  <si>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</si>
  <si>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</si>
  <si>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</si>
  <si>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</si>
  <si>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</si>
  <si>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</si>
  <si>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</si>
  <si>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</si>
  <si>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</si>
  <si>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</si>
  <si>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</si>
  <si>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</si>
  <si>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</si>
  <si>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</si>
  <si>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</si>
  <si>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</si>
  <si>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</si>
  <si>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</si>
  <si>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</si>
  <si>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</si>
  <si>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</si>
  <si>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</si>
  <si>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</si>
  <si>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</si>
  <si>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</si>
  <si>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</si>
  <si>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</si>
  <si>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</si>
  <si>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</si>
  <si>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</si>
  <si>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</si>
  <si>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</si>
  <si>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</si>
  <si>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</si>
  <si>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</si>
  <si>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</si>
  <si>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</si>
  <si>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</si>
  <si>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</si>
  <si>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</si>
  <si>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</si>
  <si>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</si>
  <si>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</si>
  <si>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</si>
  <si>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</si>
  <si>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</si>
  <si>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</si>
  <si>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</si>
  <si>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</si>
  <si>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</si>
  <si>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</si>
  <si>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</si>
  <si>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</si>
  <si>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</si>
  <si>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</si>
  <si>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</si>
  <si>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</si>
  <si>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</si>
  <si>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</si>
  <si>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</si>
  <si>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</si>
  <si>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</si>
  <si>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</si>
  <si>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</si>
  <si>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</si>
  <si>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</si>
  <si>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</si>
  <si>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</si>
  <si>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</si>
  <si>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</si>
  <si>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</si>
  <si>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</si>
  <si>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</si>
  <si>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</si>
  <si>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</si>
  <si>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</si>
  <si>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</si>
  <si>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</si>
  <si>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</si>
  <si>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</si>
  <si>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</si>
  <si>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</si>
  <si>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</si>
  <si>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</si>
  <si>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</si>
  <si>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</si>
  <si>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</si>
  <si>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</si>
  <si>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</si>
  <si>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</si>
  <si>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</si>
  <si>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</si>
  <si>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</si>
  <si>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</si>
  <si>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</si>
  <si>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</si>
  <si>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</si>
  <si>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</si>
  <si>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</si>
  <si>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</si>
  <si>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</si>
  <si>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</si>
  <si>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</si>
  <si>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</si>
  <si>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</si>
  <si>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</si>
  <si>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</si>
  <si>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</si>
  <si>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</si>
  <si>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</si>
  <si>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</si>
  <si>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</si>
  <si>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</si>
  <si>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</si>
  <si>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</si>
  <si>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</si>
  <si>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</si>
  <si>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</si>
  <si>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</si>
  <si>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</si>
  <si>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</si>
  <si>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</si>
  <si>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</si>
  <si>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</si>
  <si>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</si>
  <si>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</si>
  <si>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</si>
  <si>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</si>
  <si>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</si>
  <si>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</si>
  <si>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</si>
  <si>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</si>
  <si>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</si>
  <si>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</si>
  <si>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</si>
  <si>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</si>
  <si>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</si>
  <si>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</si>
  <si>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</si>
  <si>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</si>
  <si>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</si>
  <si>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</si>
  <si>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</si>
  <si>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</si>
  <si>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</si>
  <si>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</si>
  <si>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</si>
  <si>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</si>
  <si>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</si>
  <si>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</si>
  <si>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</si>
  <si>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</si>
  <si>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</si>
  <si>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</si>
  <si>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</si>
  <si>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</si>
  <si>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</si>
  <si>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</si>
  <si>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</si>
  <si>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</si>
  <si>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</si>
  <si>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</si>
  <si>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</si>
  <si>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</si>
  <si>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</si>
  <si>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</si>
  <si>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</si>
  <si>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</si>
  <si>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</si>
  <si>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</si>
  <si>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</si>
  <si>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</si>
  <si>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</si>
  <si>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</si>
  <si>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</si>
  <si>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</si>
  <si>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</si>
  <si>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</si>
  <si>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</si>
  <si>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</si>
  <si>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</si>
  <si>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</si>
  <si>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</si>
  <si>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</si>
  <si>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</si>
  <si>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</si>
  <si>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</si>
  <si>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</si>
  <si>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</si>
  <si>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</si>
  <si>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</si>
  <si>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</si>
  <si>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</si>
  <si>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</si>
  <si>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</si>
  <si>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</si>
  <si>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</si>
  <si>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</si>
  <si>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</si>
  <si>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</si>
  <si>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</si>
  <si>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</si>
  <si>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</si>
  <si>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</si>
  <si>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</si>
  <si>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</si>
  <si>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</si>
  <si>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</si>
  <si>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</si>
  <si>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</si>
  <si>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</si>
  <si>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</si>
  <si>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</si>
  <si>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</si>
  <si>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</si>
  <si>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</si>
  <si>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</si>
  <si>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</si>
  <si>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</si>
  <si>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</si>
  <si>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</si>
  <si>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</si>
  <si>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</si>
  <si>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</si>
  <si>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</si>
  <si>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</si>
  <si>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</si>
  <si>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</si>
  <si>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</si>
  <si>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</si>
  <si>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</si>
  <si>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</si>
  <si>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</si>
  <si>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</si>
  <si>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</si>
  <si>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</si>
  <si>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</si>
  <si>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</si>
  <si>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</si>
  <si>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</si>
  <si>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</si>
  <si>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</si>
  <si>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</si>
  <si>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</si>
  <si>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</si>
  <si>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</si>
  <si>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</si>
  <si>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</si>
  <si>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</si>
  <si>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</si>
  <si>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</si>
  <si>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</si>
  <si>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</si>
  <si>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</si>
  <si>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</si>
  <si>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</si>
  <si>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</si>
  <si>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</si>
  <si>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</si>
  <si>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</si>
  <si>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</si>
  <si>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</si>
  <si>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</si>
  <si>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</si>
  <si>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</si>
  <si>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</si>
  <si>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</si>
  <si>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</si>
  <si>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</si>
  <si>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</si>
  <si>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</si>
  <si>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</si>
  <si>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</si>
  <si>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</si>
  <si>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</si>
  <si>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</si>
  <si>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</si>
  <si>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</si>
  <si>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</si>
  <si>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</si>
  <si>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</si>
  <si>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</si>
  <si>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</si>
  <si>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</si>
  <si>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</si>
  <si>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</si>
  <si>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</si>
  <si>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</si>
  <si>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</si>
  <si>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</si>
  <si>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</si>
  <si>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</si>
  <si>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</si>
  <si>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</si>
  <si>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</si>
  <si>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</si>
  <si>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</si>
  <si>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</si>
  <si>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</si>
  <si>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</si>
  <si>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</si>
  <si>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</si>
  <si>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</si>
  <si>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</si>
  <si>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</si>
  <si>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</si>
  <si>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</si>
  <si>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</si>
  <si>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</si>
  <si>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</si>
  <si>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</si>
  <si>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</si>
  <si>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</si>
  <si>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</si>
  <si>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</si>
  <si>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</si>
  <si>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</si>
  <si>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</si>
  <si>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</si>
  <si>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</si>
  <si>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</si>
  <si>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</si>
  <si>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</si>
  <si>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</si>
  <si>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</si>
  <si>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</si>
  <si>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</si>
  <si>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</si>
  <si>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</si>
  <si>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</si>
  <si>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</si>
  <si>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</si>
  <si>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</si>
  <si>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</si>
  <si>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</si>
  <si>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</si>
  <si>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</si>
  <si>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</si>
  <si>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</si>
  <si>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</si>
  <si>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</si>
  <si>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</si>
  <si>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</si>
  <si>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</si>
  <si>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</si>
  <si>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</si>
  <si>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</si>
  <si>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</si>
  <si>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</si>
  <si>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</si>
  <si>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</si>
  <si>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</si>
  <si>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</si>
  <si>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</si>
  <si>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</si>
  <si>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</si>
  <si>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</si>
  <si>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</si>
  <si>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</si>
  <si>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</si>
  <si>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</si>
  <si>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</si>
  <si>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</si>
  <si>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</si>
  <si>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</si>
  <si>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</si>
  <si>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</si>
  <si>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</si>
  <si>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</si>
  <si>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</si>
  <si>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</si>
  <si>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</si>
  <si>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</si>
  <si>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</si>
  <si>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</si>
  <si>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</si>
  <si>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</si>
  <si>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</si>
  <si>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</si>
  <si>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</si>
  <si>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</si>
  <si>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</si>
  <si>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</si>
  <si>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</si>
  <si>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</si>
  <si>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</si>
  <si>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</si>
  <si>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</si>
  <si>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</si>
  <si>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</si>
  <si>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</si>
  <si>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</si>
  <si>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</si>
  <si>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</si>
  <si>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</si>
  <si>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</si>
  <si>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</si>
  <si>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</si>
  <si>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</si>
  <si>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</si>
  <si>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</si>
  <si>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</si>
  <si>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</si>
  <si>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</si>
  <si>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</si>
  <si>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</si>
  <si>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</si>
  <si>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</si>
  <si>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</si>
  <si>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</si>
  <si>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</si>
  <si>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</si>
  <si>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</si>
  <si>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</si>
  <si>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</si>
  <si>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</si>
  <si>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</si>
  <si>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</si>
  <si>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</si>
  <si>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</si>
  <si>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</si>
  <si>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</si>
  <si>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</si>
  <si>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</si>
  <si>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</si>
  <si>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</si>
  <si>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</si>
  <si>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</si>
  <si>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</si>
  <si>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</si>
  <si>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</si>
  <si>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</si>
  <si>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</si>
  <si>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</si>
  <si>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</si>
  <si>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</si>
  <si>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</si>
  <si>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</si>
  <si>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</si>
  <si>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</si>
  <si>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</si>
  <si>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</si>
  <si>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</si>
  <si>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</si>
  <si>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</si>
  <si>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</si>
  <si>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</si>
  <si>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</si>
  <si>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</si>
  <si>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</si>
  <si>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</si>
  <si>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</si>
  <si>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</si>
  <si>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</si>
  <si>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</si>
  <si>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</si>
  <si>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</si>
  <si>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</si>
  <si>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</si>
  <si>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</si>
  <si>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</si>
  <si>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</si>
  <si>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</si>
  <si>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</si>
  <si>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</si>
  <si>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</si>
  <si>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</si>
  <si>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</si>
  <si>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</si>
  <si>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</si>
  <si>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</si>
  <si>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</si>
  <si>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</si>
  <si>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</si>
  <si>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</si>
  <si>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</si>
  <si>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</si>
  <si>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</si>
  <si>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</si>
  <si>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</si>
  <si>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</si>
  <si>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</si>
  <si>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</si>
  <si>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</si>
  <si>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</si>
  <si>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</si>
  <si>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</si>
  <si>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</si>
  <si>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</si>
  <si>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</si>
  <si>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</si>
  <si>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</si>
  <si>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</si>
  <si>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</si>
  <si>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</si>
  <si>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</si>
  <si>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</si>
  <si>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</si>
  <si>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</si>
  <si>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</si>
  <si>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</si>
  <si>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</si>
  <si>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</si>
  <si>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</si>
  <si>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</si>
  <si>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</si>
  <si>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</si>
  <si>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</si>
  <si>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</si>
  <si>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</si>
  <si>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</si>
  <si>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</si>
  <si>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</si>
  <si>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</si>
  <si>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</si>
  <si>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</si>
  <si>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</si>
  <si>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</si>
  <si>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</si>
  <si>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</si>
  <si>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</si>
  <si>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</si>
  <si>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</si>
  <si>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</si>
  <si>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</si>
  <si>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</si>
  <si>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</si>
  <si>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</si>
  <si>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</si>
  <si>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</si>
  <si>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</si>
  <si>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</si>
  <si>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</si>
  <si>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</si>
  <si>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</si>
  <si>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</si>
  <si>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</si>
  <si>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</si>
  <si>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</si>
  <si>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</si>
  <si>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</si>
  <si>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</si>
  <si>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</si>
  <si>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</si>
  <si>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</si>
  <si>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</si>
  <si>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</si>
  <si>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</si>
  <si>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</si>
  <si>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</si>
  <si>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</si>
  <si>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</si>
  <si>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</si>
  <si>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</si>
  <si>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</si>
  <si>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</si>
  <si>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</si>
  <si>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</si>
  <si>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</si>
  <si>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</si>
  <si>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</si>
  <si>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</si>
  <si>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</si>
  <si>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</si>
  <si>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</si>
  <si>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</si>
  <si>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</si>
  <si>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</si>
  <si>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</si>
  <si>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</si>
  <si>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</si>
  <si>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</si>
  <si>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</si>
  <si>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</si>
  <si>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</si>
  <si>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</si>
  <si>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</si>
  <si>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</si>
  <si>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</si>
  <si>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</si>
  <si>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</si>
  <si>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</si>
  <si>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</si>
  <si>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</si>
  <si>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</si>
  <si>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</si>
  <si>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</si>
  <si>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</si>
  <si>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</si>
  <si>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</si>
  <si>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</si>
  <si>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</si>
  <si>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</si>
  <si>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</si>
  <si>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</si>
  <si>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</si>
  <si>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</si>
  <si>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</si>
  <si>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</si>
  <si>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</si>
  <si>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</si>
  <si>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</si>
  <si>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</si>
  <si>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</si>
  <si>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</si>
  <si>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</si>
  <si>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</si>
  <si>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</si>
  <si>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</si>
  <si>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</si>
  <si>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</si>
  <si>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</si>
  <si>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</si>
  <si>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</si>
  <si>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</si>
  <si>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</si>
  <si>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</si>
  <si>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</si>
  <si>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</si>
  <si>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</si>
  <si>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</si>
  <si>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</si>
  <si>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</si>
  <si>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</si>
  <si>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</si>
  <si>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</si>
  <si>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</si>
  <si>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</si>
  <si>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</si>
  <si>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</si>
  <si>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</si>
  <si>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</si>
  <si>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</si>
  <si>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</si>
  <si>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</si>
  <si>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</si>
  <si>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</si>
  <si>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</si>
  <si>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</si>
  <si>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</si>
  <si>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</si>
  <si>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</si>
  <si>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</si>
  <si>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</si>
  <si>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</si>
  <si>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</si>
  <si>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</si>
  <si>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</si>
  <si>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</si>
  <si>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</si>
  <si>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</si>
  <si>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</si>
  <si>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</si>
  <si>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</si>
  <si>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</si>
  <si>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</si>
  <si>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</si>
  <si>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</si>
  <si>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</si>
  <si>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</si>
  <si>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</si>
  <si>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</si>
  <si>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</si>
  <si>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</si>
  <si>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</si>
  <si>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</si>
  <si>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</si>
  <si>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</si>
  <si>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</si>
  <si>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</si>
  <si>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</si>
  <si>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</si>
  <si>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</si>
  <si>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</si>
  <si>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</si>
  <si>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</si>
  <si>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</si>
  <si>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</si>
  <si>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</si>
  <si>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</si>
  <si>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</si>
  <si>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</si>
  <si>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</si>
  <si>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</si>
  <si>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</si>
  <si>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</si>
  <si>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</si>
  <si>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</si>
  <si>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</si>
  <si>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</si>
  <si>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</si>
  <si>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</si>
  <si>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</si>
  <si>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</si>
  <si>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</si>
  <si>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</si>
  <si>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</si>
  <si>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</si>
  <si>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</si>
  <si>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</si>
  <si>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</si>
  <si>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</si>
  <si>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</si>
  <si>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</si>
  <si>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</si>
  <si>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</si>
  <si>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</si>
  <si>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</si>
  <si>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</si>
  <si>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</si>
  <si>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</si>
  <si>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</si>
  <si>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</si>
  <si>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</si>
  <si>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</si>
  <si>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</si>
  <si>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</si>
  <si>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</si>
  <si>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</si>
  <si>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</si>
  <si>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</si>
  <si>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</si>
  <si>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</si>
  <si>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</si>
  <si>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</si>
  <si>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</si>
  <si>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</si>
  <si>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</si>
  <si>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</si>
  <si>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</si>
  <si>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</si>
  <si>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</si>
  <si>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</si>
  <si>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</si>
  <si>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</si>
  <si>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</si>
  <si>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</si>
  <si>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</si>
  <si>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</si>
  <si>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</si>
  <si>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</si>
  <si>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</si>
  <si>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</si>
  <si>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</si>
  <si>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</si>
  <si>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</si>
  <si>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</si>
  <si>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</si>
  <si>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</si>
  <si>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</si>
  <si>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</si>
  <si>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</si>
  <si>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</si>
  <si>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</si>
  <si>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</si>
  <si>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</si>
  <si>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</si>
  <si>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</si>
  <si>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</si>
  <si>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</si>
  <si>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</si>
  <si>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</si>
  <si>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</si>
  <si>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</si>
  <si>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</si>
  <si>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</si>
  <si>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</si>
  <si>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</si>
  <si>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</si>
  <si>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</si>
  <si>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</si>
  <si>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</si>
  <si>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</si>
  <si>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</si>
  <si>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</si>
  <si>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</si>
  <si>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</si>
  <si>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</si>
  <si>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</si>
  <si>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</si>
  <si>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</si>
  <si>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</si>
  <si>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</si>
  <si>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</si>
  <si>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</si>
  <si>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</si>
  <si>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</si>
  <si>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</si>
  <si>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</si>
  <si>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</si>
  <si>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</si>
  <si>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</si>
  <si>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</si>
  <si>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</si>
  <si>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</si>
  <si>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</si>
  <si>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</si>
  <si>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</si>
  <si>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</si>
  <si>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</si>
  <si>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</si>
  <si>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</si>
  <si>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</si>
  <si>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</si>
  <si>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</si>
  <si>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</si>
  <si>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</si>
  <si>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</si>
  <si>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</si>
  <si>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</si>
  <si>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</si>
  <si>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</si>
  <si>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</si>
  <si>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</si>
  <si>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</si>
  <si>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</si>
  <si>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</si>
  <si>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</si>
  <si>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</si>
  <si>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</si>
  <si>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</si>
  <si>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</si>
  <si>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</si>
  <si>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</si>
  <si>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</si>
  <si>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</si>
  <si>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</si>
  <si>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</si>
  <si>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</si>
  <si>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</si>
  <si>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</si>
  <si>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</si>
  <si>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</si>
  <si>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</si>
  <si>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</si>
  <si>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</si>
  <si>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</si>
  <si>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</si>
  <si>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</si>
  <si>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</si>
  <si>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</si>
  <si>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</si>
  <si>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</si>
  <si>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</si>
  <si>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</si>
  <si>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</si>
  <si>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</si>
  <si>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</si>
  <si>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</si>
  <si>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</si>
  <si>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</si>
  <si>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</si>
  <si>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</si>
  <si>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</si>
  <si>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</si>
  <si>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</si>
  <si>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</si>
  <si>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</si>
  <si>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</si>
  <si>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</si>
  <si>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</si>
  <si>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</si>
  <si>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</si>
  <si>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</si>
  <si>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</si>
  <si>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</si>
  <si>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</si>
  <si>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</si>
  <si>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</si>
  <si>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</si>
  <si>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</si>
  <si>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</si>
  <si>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</si>
  <si>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</si>
  <si>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</si>
  <si>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</si>
  <si>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</si>
  <si>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</si>
  <si>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</si>
  <si>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</si>
  <si>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</si>
  <si>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</si>
  <si>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</si>
  <si>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</si>
  <si>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</si>
  <si>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</si>
  <si>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</si>
  <si>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</si>
  <si>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</si>
  <si>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</si>
  <si>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</si>
  <si>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</si>
  <si>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</si>
  <si>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</si>
  <si>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</si>
  <si>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</si>
  <si>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</si>
  <si>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</si>
  <si>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</si>
  <si>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</si>
  <si>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</si>
  <si>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</si>
  <si>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</si>
  <si>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</si>
  <si>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</si>
  <si>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</si>
  <si>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</si>
  <si>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</si>
  <si>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</si>
  <si>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</si>
  <si>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</si>
  <si>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</si>
  <si>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</si>
  <si>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</si>
  <si>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</si>
  <si>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</si>
  <si>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</si>
  <si>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</si>
  <si>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</si>
  <si>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</si>
  <si>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</si>
  <si>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</si>
  <si>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</si>
  <si>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</si>
  <si>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</si>
  <si>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</si>
  <si>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</si>
  <si>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</si>
  <si>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</si>
  <si>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</si>
  <si>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</si>
  <si>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</si>
  <si>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</si>
  <si>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</si>
  <si>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</si>
  <si>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</si>
  <si>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</si>
  <si>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</si>
  <si>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</si>
  <si>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</si>
  <si>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</si>
  <si>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</si>
  <si>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</si>
  <si>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</si>
  <si>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</si>
  <si>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</si>
  <si>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</si>
  <si>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</si>
  <si>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</si>
  <si>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</si>
  <si>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</si>
  <si>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</si>
  <si>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</si>
  <si>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</si>
  <si>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</si>
  <si>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</si>
  <si>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</si>
  <si>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</si>
  <si>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</si>
  <si>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</si>
  <si>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</si>
  <si>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</si>
  <si>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</si>
  <si>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</si>
  <si>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</si>
  <si>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</si>
  <si>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</si>
  <si>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</si>
  <si>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</si>
  <si>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</si>
  <si>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</si>
  <si>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</si>
  <si>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</si>
  <si>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</si>
  <si>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</si>
  <si>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</si>
  <si>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</si>
  <si>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</si>
  <si>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</si>
  <si>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</si>
  <si>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</si>
  <si>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</si>
  <si>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</si>
  <si>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</si>
  <si>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</si>
  <si>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</si>
  <si>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</si>
  <si>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</si>
  <si>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</si>
  <si>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</si>
  <si>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</si>
  <si>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</si>
  <si>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</si>
  <si>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</si>
  <si>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</si>
  <si>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</si>
  <si>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</si>
  <si>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</si>
  <si>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</si>
  <si>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</si>
  <si>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</si>
  <si>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</si>
  <si>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</si>
  <si>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</si>
  <si>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</si>
  <si>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</si>
  <si>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</si>
  <si>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</si>
  <si>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</si>
  <si>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</si>
  <si>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</si>
  <si>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</si>
  <si>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</si>
  <si>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</si>
  <si>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</si>
  <si>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</si>
  <si>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</si>
  <si>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</si>
  <si>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</si>
  <si>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</si>
  <si>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</si>
  <si>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</si>
  <si>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</si>
  <si>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</si>
  <si>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</si>
  <si>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</si>
  <si>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</si>
  <si>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</si>
  <si>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</si>
  <si>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</si>
  <si>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</si>
  <si>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</si>
  <si>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</si>
  <si>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</si>
  <si>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</si>
  <si>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</si>
  <si>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</si>
  <si>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</si>
  <si>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</si>
  <si>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</si>
  <si>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</si>
  <si>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</si>
  <si>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</si>
  <si>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</si>
  <si>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</si>
  <si>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</si>
  <si>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</si>
  <si>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</si>
  <si>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</si>
  <si>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</si>
  <si>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</si>
  <si>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</si>
  <si>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</si>
  <si>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</si>
  <si>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</si>
  <si>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</si>
  <si>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</si>
  <si>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</si>
  <si>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</si>
  <si>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</si>
  <si>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</si>
  <si>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</si>
  <si>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</si>
  <si>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</si>
  <si>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</si>
  <si>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</si>
  <si>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</si>
  <si>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</si>
  <si>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</si>
  <si>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</si>
  <si>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</si>
  <si>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</si>
  <si>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</si>
  <si>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</si>
  <si>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</si>
  <si>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</si>
  <si>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</si>
  <si>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</si>
  <si>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</si>
  <si>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</si>
  <si>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</si>
  <si>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</si>
  <si>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</si>
  <si>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</si>
  <si>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</si>
  <si>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</si>
  <si>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</si>
  <si>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</si>
  <si>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</si>
  <si>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</si>
  <si>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</si>
  <si>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</si>
  <si>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</si>
  <si>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</si>
  <si>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</si>
  <si>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</si>
  <si>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</si>
  <si>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</si>
  <si>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</si>
  <si>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</si>
  <si>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</si>
  <si>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</si>
  <si>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</si>
  <si>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</si>
  <si>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</si>
  <si>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</si>
  <si>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</si>
  <si>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</si>
  <si>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</si>
  <si>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</si>
  <si>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</si>
  <si>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</si>
  <si>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</si>
  <si>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</si>
  <si>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</si>
  <si>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</si>
  <si>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</si>
  <si>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</si>
  <si>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</si>
  <si>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</si>
  <si>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</si>
  <si>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</si>
  <si>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</si>
  <si>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</si>
  <si>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</si>
  <si>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</si>
  <si>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</si>
  <si>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</si>
  <si>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</si>
  <si>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</si>
  <si>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</si>
  <si>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</si>
  <si>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</si>
  <si>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</si>
  <si>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</si>
  <si>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</si>
  <si>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</si>
  <si>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</si>
  <si>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</si>
  <si>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</si>
  <si>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</si>
  <si>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</si>
  <si>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</si>
  <si>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</si>
  <si>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</si>
  <si>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</si>
  <si>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</si>
  <si>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</si>
  <si>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</si>
  <si>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</si>
  <si>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</si>
  <si>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</si>
  <si>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</si>
  <si>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</si>
  <si>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</si>
  <si>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</si>
  <si>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</si>
  <si>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</si>
  <si>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</si>
  <si>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</si>
  <si>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</si>
  <si>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</si>
  <si>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</si>
  <si>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</si>
  <si>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</si>
  <si>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</si>
  <si>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</si>
  <si>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</si>
  <si>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</si>
  <si>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</si>
  <si>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</si>
  <si>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</si>
  <si>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</si>
  <si>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</si>
  <si>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</si>
  <si>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</si>
  <si>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</si>
  <si>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</si>
  <si>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</si>
  <si>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</si>
  <si>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</si>
  <si>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</si>
  <si>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</si>
  <si>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</si>
  <si>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</si>
  <si>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</si>
  <si>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</si>
  <si>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</si>
  <si>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</si>
  <si>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</si>
  <si>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</si>
  <si>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</si>
  <si>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</si>
  <si>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</si>
  <si>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</si>
  <si>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</si>
  <si>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</si>
  <si>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</si>
  <si>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</si>
  <si>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</si>
  <si>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</si>
  <si>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</si>
  <si>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</si>
  <si>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</si>
  <si>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</si>
  <si>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</si>
  <si>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</si>
  <si>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</si>
  <si>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</si>
  <si>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</si>
  <si>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</si>
  <si>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</si>
  <si>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</si>
  <si>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</si>
  <si>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</si>
  <si>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</si>
  <si>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</si>
  <si>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</si>
  <si>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</si>
  <si>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</si>
  <si>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</si>
  <si>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</si>
  <si>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</si>
  <si>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</si>
  <si>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</si>
  <si>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</si>
  <si>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</si>
  <si>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</si>
  <si>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</si>
  <si>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</si>
  <si>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</si>
  <si>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</si>
  <si>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</si>
  <si>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</si>
  <si>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</si>
  <si>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</si>
  <si>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</si>
  <si>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</si>
  <si>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</si>
  <si>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</si>
  <si>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</si>
  <si>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</si>
  <si>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</si>
  <si>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</si>
  <si>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</si>
  <si>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</si>
  <si>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</si>
  <si>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</si>
  <si>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</si>
  <si>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</si>
  <si>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</si>
  <si>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</si>
  <si>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</si>
  <si>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</si>
  <si>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</si>
  <si>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</si>
  <si>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</si>
  <si>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</si>
  <si>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</si>
  <si>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</si>
  <si>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</si>
  <si>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</si>
  <si>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</si>
  <si>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</si>
  <si>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</si>
  <si>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</si>
  <si>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</si>
  <si>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</si>
  <si>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</si>
  <si>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</si>
  <si>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</si>
  <si>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</si>
  <si>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</si>
  <si>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</si>
  <si>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</si>
  <si>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</si>
  <si>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</si>
  <si>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</si>
  <si>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</si>
  <si>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</si>
  <si>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</si>
  <si>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</si>
  <si>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</si>
  <si>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</si>
  <si>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</si>
  <si>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</si>
  <si>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</si>
  <si>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</si>
  <si>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</si>
  <si>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</si>
  <si>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</si>
  <si>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</si>
  <si>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</si>
  <si>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</si>
  <si>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</si>
  <si>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</si>
  <si>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</si>
  <si>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</si>
  <si>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</si>
  <si>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</si>
  <si>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</si>
  <si>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</si>
  <si>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</si>
  <si>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</si>
  <si>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</si>
  <si>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</si>
  <si>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</si>
  <si>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</si>
  <si>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</si>
  <si>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</si>
  <si>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</si>
  <si>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</si>
  <si>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</si>
  <si>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</si>
  <si>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</si>
  <si>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</si>
  <si>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</si>
  <si>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</si>
  <si>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</si>
  <si>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</si>
  <si>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</si>
  <si>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</si>
  <si>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</si>
  <si>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</si>
  <si>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</si>
  <si>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</si>
  <si>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</si>
  <si>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</si>
  <si>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</si>
  <si>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</si>
  <si>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</si>
  <si>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</si>
  <si>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</si>
  <si>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</si>
  <si>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</si>
  <si>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</si>
  <si>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</si>
  <si>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</si>
  <si>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</si>
  <si>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</si>
  <si>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</si>
  <si>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</si>
  <si>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</si>
  <si>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</si>
  <si>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</si>
  <si>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</si>
  <si>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</si>
  <si>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</si>
  <si>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</si>
  <si>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</si>
  <si>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</si>
  <si>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</si>
  <si>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</si>
  <si>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</si>
  <si>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</si>
  <si>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</si>
  <si>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</si>
  <si>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</si>
  <si>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</si>
  <si>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</si>
  <si>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</si>
  <si>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</si>
  <si>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</si>
  <si>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</si>
  <si>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</si>
  <si>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</si>
  <si>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</si>
  <si>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</si>
  <si>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</si>
  <si>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</si>
  <si>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</si>
  <si>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</si>
  <si>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</si>
  <si>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</si>
  <si>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</si>
  <si>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</si>
  <si>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</si>
  <si>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</si>
  <si>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</si>
  <si>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</si>
  <si>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</si>
  <si>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</si>
  <si>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</si>
  <si>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</si>
  <si>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</si>
  <si>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</si>
  <si>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</si>
  <si>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</si>
  <si>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</si>
  <si>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</si>
  <si>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</si>
  <si>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</si>
  <si>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</si>
  <si>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</si>
  <si>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</si>
  <si>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</si>
  <si>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</si>
  <si>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</si>
  <si>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</si>
  <si>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</si>
  <si>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</si>
  <si>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</si>
  <si>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</si>
  <si>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</si>
  <si>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</si>
  <si>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</si>
  <si>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</si>
  <si>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</si>
  <si>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</si>
  <si>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</si>
  <si>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</si>
  <si>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</si>
  <si>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</si>
  <si>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</si>
  <si>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</si>
  <si>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</si>
  <si>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</si>
  <si>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</si>
  <si>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</si>
  <si>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</si>
  <si>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</si>
  <si>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</si>
  <si>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</si>
  <si>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</si>
  <si>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</si>
  <si>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</si>
  <si>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</si>
  <si>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</si>
  <si>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</si>
  <si>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</si>
  <si>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</si>
  <si>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</si>
  <si>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</si>
  <si>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</si>
  <si>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</si>
  <si>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</si>
  <si>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</si>
  <si>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</si>
  <si>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</si>
  <si>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</si>
  <si>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</si>
  <si>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</si>
  <si>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</si>
  <si>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</si>
  <si>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</si>
  <si>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</si>
  <si>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</si>
  <si>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</si>
  <si>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</si>
  <si>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</si>
  <si>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</si>
  <si>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</si>
  <si>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</si>
  <si>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</si>
  <si>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</si>
  <si>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</si>
  <si>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</si>
  <si>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</si>
  <si>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</si>
  <si>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</si>
  <si>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</si>
  <si>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</si>
  <si>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</si>
  <si>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</si>
  <si>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</si>
  <si>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</si>
  <si>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</si>
  <si>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</si>
  <si>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</si>
  <si>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</si>
  <si>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</si>
  <si>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</si>
  <si>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</si>
  <si>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</si>
  <si>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</si>
  <si>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</si>
  <si>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</si>
  <si>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</si>
  <si>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</si>
  <si>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</si>
  <si>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</si>
  <si>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</si>
  <si>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</si>
  <si>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</si>
  <si>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</si>
  <si>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</si>
  <si>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</si>
  <si>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</si>
  <si>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</si>
  <si>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</si>
  <si>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</si>
  <si>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</si>
  <si>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</si>
  <si>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</si>
  <si>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</si>
  <si>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</si>
  <si>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</si>
  <si>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</si>
  <si>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</si>
  <si>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</si>
  <si>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</si>
  <si>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</si>
  <si>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</si>
  <si>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</si>
  <si>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</si>
  <si>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</si>
  <si>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</si>
  <si>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</si>
  <si>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</si>
  <si>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</si>
  <si>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</si>
  <si>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</si>
  <si>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</si>
  <si>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</si>
  <si>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</si>
  <si>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</si>
  <si>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</si>
  <si>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</si>
  <si>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</si>
  <si>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</si>
  <si>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</si>
  <si>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</si>
  <si>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</si>
  <si>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</si>
  <si>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</si>
  <si>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</si>
  <si>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</si>
  <si>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</si>
  <si>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</si>
  <si>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</si>
  <si>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</si>
  <si>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</si>
  <si>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</si>
  <si>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</si>
  <si>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</si>
  <si>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</si>
  <si>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</si>
  <si>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</si>
  <si>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</si>
  <si>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</si>
  <si>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</si>
  <si>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</si>
  <si>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</si>
  <si>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</si>
  <si>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</si>
  <si>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</si>
  <si>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</si>
  <si>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</si>
  <si>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</si>
  <si>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</si>
  <si>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</si>
  <si>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</si>
  <si>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</si>
  <si>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</si>
  <si>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</si>
  <si>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</si>
  <si>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</si>
  <si>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</si>
  <si>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</si>
  <si>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</si>
  <si>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</si>
  <si>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</si>
  <si>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</si>
  <si>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</si>
  <si>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</si>
  <si>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</si>
  <si>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</si>
  <si>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</si>
  <si>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</si>
  <si>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</si>
  <si>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</si>
  <si>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</si>
  <si>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</si>
  <si>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</si>
  <si>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</si>
  <si>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</si>
  <si>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</si>
  <si>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</si>
  <si>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</si>
  <si>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</si>
  <si>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</si>
  <si>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</si>
  <si>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</si>
  <si>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</si>
  <si>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</si>
  <si>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</si>
  <si>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</si>
  <si>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</si>
  <si>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</si>
  <si>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</si>
  <si>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</si>
  <si>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</si>
  <si>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</si>
  <si>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</si>
  <si>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</si>
  <si>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</si>
  <si>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</si>
  <si>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</si>
  <si>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</si>
  <si>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</si>
  <si>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</si>
  <si>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</si>
  <si>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</si>
  <si>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</si>
  <si>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</si>
  <si>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</si>
  <si>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</si>
  <si>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</si>
  <si>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</si>
  <si>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</si>
  <si>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</si>
  <si>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</si>
  <si>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</si>
  <si>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</si>
  <si>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</si>
  <si>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</si>
  <si>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</si>
  <si>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</si>
  <si>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</si>
  <si>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</si>
  <si>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</si>
  <si>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</si>
  <si>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</si>
  <si>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</si>
  <si>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</si>
  <si>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</si>
  <si>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</si>
  <si>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</si>
  <si>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</si>
  <si>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</si>
  <si>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</si>
  <si>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</si>
  <si>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</si>
  <si>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</si>
  <si>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</si>
  <si>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</si>
  <si>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</si>
  <si>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</si>
  <si>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</si>
  <si>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</si>
  <si>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</si>
  <si>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</si>
  <si>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</si>
  <si>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</si>
  <si>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</si>
  <si>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</si>
  <si>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</si>
  <si>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</si>
  <si>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</si>
  <si>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</si>
  <si>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</si>
  <si>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</si>
  <si>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</si>
  <si>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</si>
  <si>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</si>
  <si>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</si>
  <si>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</si>
  <si>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</si>
  <si>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</si>
  <si>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</si>
  <si>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</si>
  <si>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</si>
  <si>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</si>
  <si>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</si>
  <si>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</si>
  <si>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</si>
  <si>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</si>
  <si>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</si>
  <si>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</si>
  <si>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</si>
  <si>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</si>
  <si>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</si>
  <si>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</si>
  <si>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</si>
  <si>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</si>
  <si>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</si>
  <si>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</si>
  <si>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</si>
  <si>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</si>
  <si>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</si>
  <si>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</si>
  <si>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</si>
  <si>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</si>
  <si>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</si>
  <si>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</si>
  <si>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</si>
  <si>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</si>
  <si>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</si>
  <si>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</si>
  <si>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</si>
  <si>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</si>
  <si>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</si>
  <si>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</si>
  <si>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</si>
  <si>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</si>
  <si>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</si>
  <si>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</si>
  <si>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</si>
  <si>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</si>
  <si>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</si>
  <si>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</si>
  <si>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</si>
  <si>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</si>
  <si>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</si>
  <si>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</si>
  <si>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</si>
  <si>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</si>
  <si>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</si>
  <si>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</si>
  <si>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</si>
  <si>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</si>
  <si>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</si>
  <si>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</si>
  <si>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</si>
  <si>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</si>
  <si>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</si>
  <si>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</si>
  <si>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</si>
  <si>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</si>
  <si>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</si>
  <si>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</si>
  <si>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</si>
  <si>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</si>
  <si>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</si>
  <si>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</si>
  <si>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</si>
  <si>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</si>
  <si>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</si>
  <si>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</si>
  <si>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</si>
  <si>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</si>
  <si>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</si>
  <si>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</si>
  <si>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</si>
  <si>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</si>
  <si>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</si>
  <si>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</si>
  <si>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</si>
  <si>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</si>
  <si>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</si>
  <si>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</si>
  <si>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</si>
  <si>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</si>
  <si>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</si>
  <si>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</si>
  <si>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</si>
  <si>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</si>
  <si>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</si>
  <si>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</si>
  <si>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</si>
  <si>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</si>
  <si>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</si>
  <si>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</si>
  <si>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</si>
  <si>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</si>
  <si>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</si>
  <si>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</si>
  <si>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</si>
  <si>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</si>
  <si>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</si>
  <si>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</si>
  <si>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</si>
  <si>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</si>
  <si>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</si>
  <si>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</si>
  <si>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</si>
  <si>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</si>
  <si>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</si>
  <si>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</si>
  <si>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</si>
  <si>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</si>
  <si>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</si>
  <si>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</si>
  <si>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</si>
  <si>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</si>
  <si>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</si>
  <si>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</si>
  <si>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</si>
  <si>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</si>
  <si>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</si>
  <si>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</si>
  <si>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</si>
  <si>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</si>
  <si>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</si>
  <si>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</si>
  <si>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</si>
  <si>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</si>
  <si>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</si>
  <si>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</si>
  <si>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</si>
  <si>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</si>
  <si>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</si>
  <si>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</si>
  <si>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</si>
  <si>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</si>
  <si>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</si>
  <si>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</si>
  <si>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</si>
  <si>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</si>
  <si>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</si>
  <si>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</si>
  <si>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</si>
  <si>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</si>
  <si>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</si>
  <si>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</si>
  <si>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</si>
  <si>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</si>
  <si>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</si>
  <si>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</si>
  <si>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</si>
  <si>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</si>
  <si>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</si>
  <si>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</si>
  <si>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</si>
  <si>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</si>
  <si>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</si>
  <si>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</si>
  <si>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</si>
  <si>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</si>
  <si>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</si>
  <si>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</si>
  <si>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</si>
  <si>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</si>
  <si>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</si>
  <si>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</si>
  <si>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</si>
  <si>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</si>
  <si>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</si>
  <si>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</si>
  <si>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</si>
  <si>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</si>
  <si>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</si>
  <si>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</si>
  <si>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</si>
  <si>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</si>
  <si>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</si>
  <si>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</si>
  <si>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</si>
  <si>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</si>
  <si>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</si>
  <si>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</si>
  <si>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</si>
  <si>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</si>
  <si>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</si>
  <si>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</si>
  <si>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</si>
  <si>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</si>
  <si>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</si>
  <si>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</si>
  <si>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</si>
  <si>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</si>
  <si>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</si>
  <si>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</si>
  <si>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</si>
  <si>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</si>
  <si>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</si>
  <si>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</si>
  <si>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</si>
  <si>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</si>
  <si>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</si>
  <si>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</si>
  <si>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</si>
  <si>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</si>
  <si>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</si>
  <si>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</si>
  <si>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</si>
  <si>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</si>
  <si>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</si>
  <si>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</si>
  <si>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</si>
  <si>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</si>
  <si>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</si>
  <si>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</si>
  <si>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</si>
  <si>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</si>
  <si>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</si>
  <si>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</si>
  <si>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</si>
  <si>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</si>
  <si>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</si>
  <si>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</si>
  <si>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</si>
  <si>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</si>
  <si>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</si>
  <si>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</si>
  <si>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</si>
  <si>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</si>
  <si>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</si>
  <si>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</si>
  <si>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</si>
  <si>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</si>
  <si>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</si>
  <si>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</si>
  <si>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</si>
  <si>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</si>
  <si>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</si>
  <si>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</si>
  <si>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</si>
  <si>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</si>
  <si>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</si>
  <si>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</si>
  <si>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</si>
  <si>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</si>
  <si>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</si>
  <si>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</si>
  <si>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</si>
  <si>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</si>
  <si>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</si>
  <si>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</si>
  <si>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</si>
  <si>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</si>
  <si>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</si>
  <si>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</si>
  <si>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</si>
  <si>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</si>
  <si>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</si>
  <si>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</si>
  <si>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</si>
  <si>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</si>
  <si>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</si>
  <si>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</si>
  <si>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</si>
  <si>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</si>
  <si>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</si>
  <si>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</si>
  <si>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</si>
  <si>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</si>
  <si>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</si>
  <si>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</si>
  <si>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</si>
  <si>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</si>
  <si>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</si>
  <si>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</si>
  <si>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</si>
  <si>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</si>
  <si>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</si>
  <si>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</si>
  <si>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</si>
  <si>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</si>
  <si>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</si>
  <si>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</si>
  <si>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</si>
  <si>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</si>
  <si>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</si>
  <si>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</si>
  <si>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</si>
  <si>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</si>
  <si>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</si>
  <si>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</si>
  <si>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</si>
  <si>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</si>
  <si>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</si>
  <si>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</si>
  <si>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</si>
  <si>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</si>
  <si>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</si>
  <si>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</si>
  <si>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</si>
  <si>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</si>
  <si>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</si>
  <si>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</si>
  <si>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</si>
  <si>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</si>
  <si>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</si>
  <si>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</si>
  <si>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</si>
  <si>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</si>
  <si>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</si>
  <si>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</si>
  <si>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</si>
  <si>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</si>
  <si>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</si>
  <si>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</si>
  <si>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</si>
  <si>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</si>
  <si>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</si>
  <si>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</si>
  <si>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</si>
  <si>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</si>
  <si>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</si>
  <si>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</si>
  <si>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</si>
  <si>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</si>
  <si>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</si>
  <si>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</si>
  <si>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</si>
  <si>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</si>
  <si>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</si>
  <si>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</si>
  <si>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</si>
  <si>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</si>
  <si>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</si>
  <si>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</si>
  <si>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</si>
  <si>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</si>
  <si>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</si>
  <si>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</si>
  <si>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</si>
  <si>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</si>
  <si>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</si>
  <si>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</si>
  <si>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</si>
  <si>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</si>
  <si>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</si>
  <si>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</si>
  <si>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</si>
  <si>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</si>
  <si>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</si>
  <si>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</si>
  <si>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</si>
  <si>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</si>
  <si>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</si>
  <si>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</si>
  <si>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</si>
  <si>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</si>
  <si>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</si>
  <si>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</si>
  <si>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</si>
  <si>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</si>
  <si>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</si>
  <si>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</si>
  <si>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</si>
  <si>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</si>
  <si>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</si>
  <si>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</si>
  <si>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</si>
  <si>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</si>
  <si>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</si>
  <si>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</si>
  <si>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</si>
  <si>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</si>
  <si>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</si>
  <si>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</si>
  <si>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</si>
  <si>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</si>
  <si>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</si>
  <si>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</si>
  <si>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</si>
  <si>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</si>
  <si>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</si>
  <si>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</si>
  <si>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</si>
  <si>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</si>
  <si>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</si>
  <si>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</si>
  <si>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</si>
  <si>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</si>
  <si>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</si>
  <si>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</si>
  <si>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</si>
  <si>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</si>
  <si>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</si>
  <si>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</si>
  <si>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</si>
  <si>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</si>
  <si>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</si>
  <si>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</si>
  <si>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</si>
  <si>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</si>
  <si>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</si>
  <si>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</si>
  <si>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</si>
  <si>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</si>
  <si>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</si>
  <si>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</si>
  <si>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</si>
  <si>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</si>
  <si>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</si>
  <si>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</si>
  <si>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</si>
  <si>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</si>
  <si>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</si>
  <si>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</si>
  <si>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</si>
  <si>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</si>
  <si>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</si>
  <si>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</si>
  <si>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</si>
  <si>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</si>
  <si>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</si>
  <si>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</si>
  <si>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</si>
  <si>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</si>
  <si>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</si>
  <si>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</si>
  <si>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</si>
  <si>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</si>
  <si>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</si>
  <si>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</si>
  <si>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</si>
  <si>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</si>
  <si>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</si>
  <si>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</si>
  <si>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</si>
  <si>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</si>
  <si>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</si>
  <si>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</si>
  <si>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</si>
  <si>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</si>
  <si>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</si>
  <si>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</si>
  <si>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</si>
  <si>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</si>
  <si>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</si>
  <si>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</si>
  <si>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</si>
  <si>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</si>
  <si>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</si>
  <si>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</si>
  <si>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</si>
  <si>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</si>
  <si>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</si>
  <si>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</si>
  <si>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</si>
  <si>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</si>
  <si>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</si>
  <si>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</si>
  <si>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</si>
  <si>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</si>
  <si>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</si>
  <si>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</si>
  <si>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</si>
  <si>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</si>
  <si>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</si>
  <si>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</si>
  <si>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</si>
  <si>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</si>
  <si>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</si>
  <si>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</si>
  <si>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</si>
  <si>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</si>
  <si>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</si>
  <si>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</si>
  <si>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</si>
  <si>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</si>
  <si>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</si>
  <si>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</si>
  <si>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</si>
  <si>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</si>
  <si>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</si>
  <si>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</si>
  <si>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</si>
  <si>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</si>
  <si>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</si>
  <si>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</si>
  <si>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</si>
  <si>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</si>
  <si>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</si>
  <si>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</si>
  <si>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</si>
  <si>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</si>
  <si>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</si>
  <si>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</si>
  <si>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</si>
  <si>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</si>
  <si>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</si>
  <si>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</si>
  <si>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</si>
  <si>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</si>
  <si>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</si>
  <si>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</si>
  <si>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</si>
  <si>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</si>
  <si>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</si>
  <si>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</si>
  <si>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</si>
  <si>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</si>
  <si>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</si>
  <si>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</si>
  <si>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</si>
  <si>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</si>
  <si>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</si>
  <si>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</si>
  <si>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</si>
  <si>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</si>
  <si>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</si>
  <si>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</si>
  <si>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</si>
  <si>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</si>
  <si>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</si>
  <si>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</si>
  <si>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</si>
  <si>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</si>
  <si>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</si>
  <si>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</si>
  <si>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</si>
  <si>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</si>
  <si>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</si>
  <si>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</si>
  <si>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</si>
  <si>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</si>
  <si>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</si>
  <si>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</si>
  <si>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</si>
  <si>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</si>
  <si>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</si>
  <si>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</si>
  <si>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</si>
  <si>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</si>
  <si>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</si>
  <si>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</si>
  <si>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</si>
  <si>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</si>
  <si>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</si>
  <si>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</si>
  <si>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</si>
  <si>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</si>
  <si>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</si>
  <si>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</si>
  <si>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</si>
  <si>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</si>
  <si>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</si>
  <si>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</si>
  <si>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</si>
  <si>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</si>
  <si>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</si>
  <si>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</si>
  <si>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</si>
  <si>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</si>
  <si>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</si>
  <si>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</si>
  <si>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</si>
  <si>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</si>
  <si>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</si>
  <si>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</si>
  <si>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</si>
  <si>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</si>
  <si>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</si>
  <si>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</si>
  <si>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</si>
  <si>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</si>
  <si>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</si>
  <si>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</si>
  <si>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</si>
  <si>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</si>
  <si>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</si>
  <si>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</si>
  <si>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</si>
  <si>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</si>
  <si>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</si>
  <si>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</si>
  <si>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</si>
  <si>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</si>
  <si>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</si>
  <si>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</si>
  <si>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</si>
  <si>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</si>
  <si>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</si>
  <si>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</si>
  <si>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</si>
  <si>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</si>
  <si>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</si>
  <si>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</si>
  <si>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</si>
  <si>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</si>
  <si>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</si>
  <si>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</si>
  <si>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</si>
  <si>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</si>
  <si>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</si>
  <si>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</si>
  <si>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</si>
  <si>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</si>
  <si>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</si>
  <si>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</si>
  <si>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</si>
  <si>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</si>
  <si>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</si>
  <si>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</si>
  <si>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</si>
  <si>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</si>
  <si>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</si>
  <si>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</si>
  <si>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</si>
  <si>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</si>
  <si>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</si>
  <si>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</si>
  <si>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</si>
  <si>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</si>
  <si>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</si>
  <si>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</si>
  <si>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</si>
  <si>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</si>
  <si>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</si>
  <si>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</si>
  <si>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</si>
  <si>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</si>
  <si>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</si>
  <si>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</si>
  <si>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</si>
  <si>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</si>
  <si>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</si>
  <si>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</si>
  <si>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</si>
  <si>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</si>
  <si>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</si>
  <si>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</si>
  <si>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</si>
  <si>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</si>
  <si>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</si>
  <si>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</si>
  <si>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</si>
  <si>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</si>
  <si>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</si>
  <si>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</si>
  <si>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</si>
  <si>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</si>
  <si>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</si>
  <si>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</si>
  <si>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</si>
  <si>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</si>
  <si>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</si>
  <si>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</si>
  <si>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</si>
  <si>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</si>
  <si>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</si>
  <si>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</si>
  <si>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</si>
  <si>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</si>
  <si>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</si>
  <si>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</si>
  <si>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</si>
  <si>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</si>
  <si>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</si>
  <si>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</si>
  <si>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</si>
  <si>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</si>
  <si>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</si>
  <si>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</si>
  <si>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</si>
  <si>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</si>
  <si>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</si>
  <si>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</si>
  <si>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</si>
  <si>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</si>
  <si>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</si>
  <si>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</si>
  <si>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</si>
  <si>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</si>
  <si>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</si>
  <si>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</si>
  <si>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</si>
  <si>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</si>
  <si>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</si>
  <si>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</si>
  <si>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</si>
  <si>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</si>
  <si>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</si>
  <si>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</si>
  <si>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</si>
  <si>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</si>
  <si>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</si>
  <si>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</si>
  <si>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</si>
  <si>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</si>
  <si>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</si>
  <si>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</si>
  <si>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</si>
  <si>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</si>
  <si>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</si>
  <si>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</si>
  <si>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</si>
  <si>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</si>
  <si>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</si>
  <si>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</si>
  <si>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</si>
  <si>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</si>
  <si>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</si>
  <si>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</si>
  <si>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</si>
  <si>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</si>
  <si>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</si>
  <si>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</si>
  <si>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</si>
  <si>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</si>
  <si>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</si>
  <si>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</si>
  <si>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</si>
  <si>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</si>
  <si>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</si>
  <si>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</si>
  <si>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</si>
  <si>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</si>
  <si>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</si>
  <si>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</si>
  <si>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</si>
  <si>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</si>
  <si>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</si>
  <si>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</si>
  <si>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</si>
  <si>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</si>
  <si>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</si>
  <si>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</si>
  <si>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</si>
  <si>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</si>
  <si>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</si>
  <si>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</si>
  <si>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</si>
  <si>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</si>
  <si>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</si>
  <si>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</si>
  <si>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</si>
  <si>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</si>
  <si>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</si>
  <si>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</si>
  <si>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</si>
  <si>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</si>
  <si>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</si>
  <si>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</si>
  <si>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</si>
  <si>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</si>
  <si>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</si>
  <si>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</si>
  <si>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</si>
  <si>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</si>
  <si>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</si>
  <si>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</si>
  <si>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</si>
  <si>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</si>
  <si>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</si>
  <si>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</si>
  <si>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</si>
  <si>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</si>
  <si>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</si>
  <si>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</si>
  <si>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</si>
  <si>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</si>
  <si>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</si>
  <si>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</si>
  <si>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</si>
  <si>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</si>
  <si>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</si>
  <si>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</si>
  <si>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</si>
  <si>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</si>
  <si>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</si>
  <si>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</si>
  <si>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</si>
  <si>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</si>
  <si>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</si>
  <si>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</si>
  <si>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</si>
  <si>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</si>
  <si>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</si>
  <si>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</si>
  <si>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</si>
  <si>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</si>
  <si>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</si>
  <si>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</si>
  <si>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</si>
  <si>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</si>
  <si>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</si>
  <si>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</si>
  <si>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</si>
  <si>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</si>
  <si>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</si>
  <si>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</si>
  <si>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</si>
  <si>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</si>
  <si>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</si>
  <si>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</si>
  <si>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</si>
  <si>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</si>
  <si>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</si>
  <si>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</si>
  <si>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</si>
  <si>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</si>
  <si>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</si>
  <si>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</si>
  <si>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</si>
  <si>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</si>
  <si>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</si>
  <si>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</si>
  <si>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</si>
  <si>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</si>
  <si>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</si>
  <si>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</si>
  <si>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</si>
  <si>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</si>
  <si>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</si>
  <si>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</si>
  <si>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</si>
  <si>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</si>
  <si>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</si>
  <si>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</si>
  <si>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</si>
  <si>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</si>
  <si>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</si>
  <si>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</si>
  <si>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</si>
  <si>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</si>
  <si>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</si>
  <si>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</si>
  <si>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</si>
  <si>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</si>
  <si>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</si>
  <si>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</si>
  <si>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</si>
  <si>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</si>
  <si>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</si>
  <si>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</si>
  <si>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</si>
  <si>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</si>
  <si>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</si>
  <si>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</si>
  <si>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</si>
  <si>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</si>
  <si>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</si>
  <si>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</si>
  <si>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</si>
  <si>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</si>
  <si>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</si>
  <si>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</si>
  <si>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</si>
  <si>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</si>
  <si>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</si>
  <si>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</si>
  <si>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</si>
  <si>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</si>
  <si>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</si>
  <si>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</si>
  <si>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</si>
  <si>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</si>
  <si>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</si>
  <si>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</si>
  <si>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</si>
  <si>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</si>
  <si>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</si>
  <si>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</si>
  <si>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</si>
  <si>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</si>
  <si>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</si>
  <si>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</si>
  <si>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</si>
  <si>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</si>
  <si>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</si>
  <si>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</si>
  <si>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</si>
  <si>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</si>
  <si>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</si>
  <si>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</si>
  <si>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</si>
  <si>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</si>
  <si>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</si>
  <si>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</si>
  <si>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</si>
  <si>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</si>
  <si>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</si>
  <si>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</si>
  <si>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</si>
  <si>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</si>
  <si>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</si>
  <si>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</si>
  <si>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</si>
  <si>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</si>
  <si>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</si>
  <si>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</si>
  <si>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</si>
  <si>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</si>
  <si>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</si>
  <si>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</si>
  <si>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</si>
  <si>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</si>
  <si>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</si>
  <si>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</si>
  <si>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</si>
  <si>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</si>
  <si>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</si>
  <si>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</si>
  <si>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</si>
  <si>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</si>
  <si>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</si>
  <si>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</si>
  <si>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</si>
  <si>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</si>
  <si>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</si>
  <si>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</si>
  <si>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</si>
  <si>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</si>
  <si>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</si>
  <si>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</si>
  <si>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</si>
  <si>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</si>
  <si>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</si>
  <si>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</si>
  <si>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</si>
  <si>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</si>
  <si>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</si>
  <si>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</si>
  <si>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</si>
  <si>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</si>
  <si>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</si>
  <si>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</si>
  <si>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</si>
  <si>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</si>
  <si>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</si>
  <si>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</si>
  <si>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</si>
  <si>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</si>
  <si>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</si>
  <si>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</si>
  <si>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</si>
  <si>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</si>
  <si>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</si>
  <si>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</si>
  <si>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</si>
  <si>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</si>
  <si>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</si>
  <si>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</si>
  <si>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</si>
  <si>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</si>
  <si>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</si>
  <si>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</si>
  <si>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</si>
  <si>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</si>
  <si>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</si>
  <si>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</si>
  <si>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</si>
  <si>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</si>
  <si>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</si>
  <si>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</si>
  <si>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</si>
  <si>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</si>
  <si>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</si>
  <si>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</si>
  <si>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</si>
  <si>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</si>
  <si>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</si>
  <si>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</si>
  <si>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</si>
  <si>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</si>
  <si>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</si>
  <si>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</si>
  <si>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</si>
  <si>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</si>
  <si>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</si>
  <si>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</si>
  <si>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</si>
  <si>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</si>
  <si>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</si>
  <si>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</si>
  <si>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</si>
  <si>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</si>
  <si>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</si>
  <si>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</si>
  <si>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</si>
  <si>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</si>
  <si>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</si>
  <si>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</si>
  <si>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</si>
  <si>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</si>
  <si>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</si>
  <si>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</si>
  <si>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</si>
  <si>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</si>
  <si>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</si>
  <si>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</si>
  <si>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</si>
  <si>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</si>
  <si>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</si>
  <si>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</si>
  <si>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</si>
  <si>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</si>
  <si>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</si>
  <si>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</si>
  <si>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</si>
  <si>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</si>
  <si>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</si>
  <si>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</si>
  <si>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</si>
  <si>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</si>
  <si>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</si>
  <si>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</si>
  <si>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</si>
  <si>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</si>
  <si>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</si>
  <si>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</si>
  <si>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</si>
  <si>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</si>
  <si>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</si>
  <si>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</si>
  <si>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</si>
  <si>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</si>
  <si>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</si>
  <si>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</si>
  <si>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</si>
  <si>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</si>
  <si>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</si>
  <si>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</si>
  <si>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</si>
  <si>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</si>
  <si>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</si>
  <si>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</si>
  <si>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</si>
  <si>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</si>
  <si>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</si>
  <si>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</si>
  <si>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</si>
  <si>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</si>
  <si>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</si>
  <si>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</si>
  <si>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</si>
  <si>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</si>
  <si>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</si>
  <si>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</si>
  <si>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</si>
  <si>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</si>
  <si>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</si>
  <si>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</si>
  <si>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</si>
  <si>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</si>
  <si>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</si>
  <si>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</si>
  <si>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</si>
  <si>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</si>
  <si>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</si>
  <si>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</si>
  <si>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</si>
  <si>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</si>
  <si>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</si>
  <si>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</si>
  <si>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</si>
  <si>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</si>
  <si>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</si>
  <si>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</si>
  <si>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</si>
  <si>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</si>
  <si>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</si>
  <si>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</si>
  <si>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</si>
  <si>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</si>
  <si>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</si>
  <si>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</si>
  <si>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</si>
  <si>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</si>
  <si>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</si>
  <si>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</si>
  <si>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</si>
  <si>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</si>
  <si>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</si>
  <si>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</si>
  <si>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</si>
  <si>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</si>
  <si>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</si>
  <si>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</si>
  <si>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</si>
  <si>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</si>
  <si>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</si>
  <si>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</si>
  <si>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</si>
  <si>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</si>
  <si>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</si>
  <si>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</si>
  <si>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</si>
  <si>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</si>
  <si>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</si>
  <si>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</si>
  <si>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</si>
  <si>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</si>
  <si>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</si>
  <si>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</si>
  <si>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</si>
  <si>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</si>
  <si>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</si>
  <si>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</si>
  <si>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</si>
  <si>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</si>
  <si>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</si>
  <si>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</si>
  <si>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</si>
  <si>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</si>
  <si>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</si>
  <si>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</si>
  <si>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</si>
  <si>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</si>
  <si>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</si>
  <si>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</si>
  <si>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</si>
  <si>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</si>
  <si>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</si>
  <si>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</si>
  <si>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</si>
  <si>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</si>
  <si>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</si>
  <si>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</si>
  <si>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</si>
  <si>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</si>
  <si>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</si>
  <si>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</si>
  <si>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</si>
  <si>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</si>
  <si>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</si>
  <si>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</si>
  <si>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</si>
  <si>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</si>
  <si>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</si>
  <si>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</si>
  <si>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</si>
  <si>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</si>
  <si>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</si>
  <si>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</si>
  <si>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</si>
  <si>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</si>
  <si>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</si>
  <si>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</si>
  <si>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</si>
  <si>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</si>
  <si>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</si>
  <si>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</si>
  <si>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</si>
  <si>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</si>
  <si>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</si>
  <si>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</si>
  <si>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</si>
  <si>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</si>
  <si>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</si>
  <si>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</si>
  <si>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</si>
  <si>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</si>
  <si>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</si>
  <si>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</si>
  <si>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</si>
  <si>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</si>
  <si>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</si>
  <si>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</si>
  <si>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</si>
  <si>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</si>
  <si>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</si>
  <si>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</si>
  <si>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</si>
  <si>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</si>
  <si>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</si>
  <si>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</si>
  <si>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</si>
  <si>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</si>
  <si>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</si>
  <si>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</si>
  <si>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</si>
  <si>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</si>
  <si>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</si>
  <si>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</si>
  <si>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</si>
  <si>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</si>
  <si>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</si>
  <si>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</si>
  <si>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</si>
  <si>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</si>
  <si>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</si>
  <si>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</si>
  <si>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</si>
  <si>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</si>
  <si>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</si>
  <si>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</si>
  <si>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</si>
  <si>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</si>
  <si>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</si>
  <si>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</si>
  <si>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</si>
  <si>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</si>
  <si>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</si>
  <si>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</si>
  <si>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</si>
  <si>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</si>
  <si>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</si>
  <si>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</si>
  <si>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</si>
  <si>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</si>
  <si>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</si>
  <si>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</si>
  <si>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</si>
  <si>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</si>
  <si>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</si>
  <si>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</si>
  <si>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</si>
  <si>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</si>
  <si>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</si>
  <si>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</si>
  <si>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</si>
  <si>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</si>
  <si>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</si>
  <si>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</si>
  <si>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</si>
  <si>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</si>
  <si>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</si>
  <si>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</si>
  <si>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</si>
  <si>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</si>
  <si>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</si>
  <si>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</si>
  <si>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</si>
  <si>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</si>
  <si>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</si>
  <si>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</si>
  <si>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</si>
  <si>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</si>
  <si>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</si>
  <si>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</si>
  <si>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</si>
  <si>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</si>
  <si>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</si>
  <si>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</si>
  <si>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</si>
  <si>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</si>
  <si>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</si>
  <si>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</si>
  <si>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</si>
  <si>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</si>
  <si>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</si>
  <si>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</si>
  <si>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</si>
  <si>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</si>
  <si>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</si>
  <si>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</si>
  <si>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</si>
  <si>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</si>
  <si>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</si>
  <si>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</si>
  <si>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</si>
  <si>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</si>
  <si>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</si>
  <si>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</si>
  <si>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</si>
  <si>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</si>
  <si>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</si>
  <si>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</si>
  <si>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</si>
  <si>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</si>
  <si>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</si>
  <si>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</si>
  <si>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</si>
  <si>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</si>
  <si>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</si>
  <si>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</si>
  <si>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</si>
  <si>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</si>
  <si>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</si>
  <si>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</si>
  <si>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</si>
  <si>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</si>
  <si>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</si>
  <si>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</si>
  <si>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</si>
  <si>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</si>
  <si>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</si>
  <si>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</si>
  <si>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</si>
  <si>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</si>
  <si>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</si>
  <si>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</si>
  <si>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</si>
  <si>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</si>
  <si>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</si>
  <si>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</si>
  <si>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</si>
  <si>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</si>
  <si>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</si>
  <si>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</si>
  <si>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</si>
  <si>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</si>
  <si>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</si>
  <si>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</si>
  <si>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</si>
  <si>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</si>
  <si>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</si>
  <si>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</si>
  <si>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</si>
  <si>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</si>
  <si>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</si>
  <si>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</si>
  <si>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</si>
  <si>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</si>
  <si>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</si>
  <si>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</si>
  <si>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</si>
  <si>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</si>
  <si>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</si>
  <si>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</si>
  <si>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</si>
  <si>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</si>
  <si>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</si>
  <si>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</si>
  <si>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</si>
  <si>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</si>
  <si>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</si>
  <si>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</si>
  <si>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</si>
  <si>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</si>
  <si>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</si>
  <si>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</si>
  <si>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</si>
  <si>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</si>
  <si>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</si>
  <si>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</si>
  <si>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</si>
  <si>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</si>
  <si>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</si>
  <si>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</si>
  <si>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</si>
  <si>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</si>
  <si>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</si>
  <si>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</si>
  <si>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</si>
  <si>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</si>
  <si>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</si>
  <si>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</si>
  <si>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</si>
  <si>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</si>
  <si>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</si>
  <si>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</si>
  <si>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</si>
  <si>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</si>
  <si>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</si>
  <si>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</si>
  <si>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</si>
  <si>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</si>
  <si>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</si>
  <si>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</si>
  <si>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</si>
  <si>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</si>
  <si>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</si>
  <si>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</si>
  <si>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</si>
  <si>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</si>
  <si>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</si>
  <si>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</si>
  <si>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</si>
  <si>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</si>
  <si>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</si>
  <si>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</si>
  <si>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</si>
  <si>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</si>
  <si>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</si>
  <si>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</si>
  <si>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</si>
  <si>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</si>
  <si>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</si>
  <si>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</si>
  <si>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</si>
  <si>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</si>
  <si>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</si>
  <si>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</si>
  <si>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</si>
  <si>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</si>
  <si>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</si>
  <si>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</si>
  <si>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</si>
  <si>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</si>
  <si>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</si>
  <si>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</si>
  <si>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</si>
  <si>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</si>
  <si>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</si>
  <si>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</si>
  <si>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</si>
  <si>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</si>
  <si>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</si>
  <si>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</si>
  <si>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</si>
  <si>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</si>
  <si>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</si>
  <si>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</si>
  <si>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</si>
  <si>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</si>
  <si>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</si>
  <si>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</si>
  <si>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</si>
  <si>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</si>
  <si>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</si>
  <si>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</si>
  <si>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</si>
  <si>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</si>
  <si>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</si>
  <si>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</si>
  <si>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</si>
  <si>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</si>
  <si>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</si>
  <si>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</si>
  <si>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</si>
  <si>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</si>
  <si>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</si>
  <si>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</si>
  <si>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</si>
  <si>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</si>
  <si>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</si>
  <si>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</si>
  <si>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</si>
  <si>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</si>
  <si>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</si>
  <si>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</si>
  <si>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</si>
  <si>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</si>
  <si>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</si>
  <si>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</si>
  <si>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</si>
  <si>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</si>
  <si>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</si>
  <si>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</si>
  <si>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</si>
  <si>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</si>
  <si>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</si>
  <si>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</si>
  <si>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</si>
  <si>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</si>
  <si>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</si>
  <si>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</si>
  <si>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</si>
  <si>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</si>
  <si>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</si>
  <si>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</si>
  <si>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</si>
  <si>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</si>
  <si>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</si>
  <si>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</si>
  <si>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</si>
  <si>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</si>
  <si>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</si>
  <si>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</si>
  <si>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</si>
  <si>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</si>
  <si>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</si>
  <si>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</si>
  <si>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</si>
  <si>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</si>
  <si>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</si>
  <si>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</si>
  <si>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</si>
  <si>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</si>
  <si>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</si>
  <si>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</si>
  <si>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</si>
  <si>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</si>
  <si>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</si>
  <si>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</si>
  <si>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</si>
  <si>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</si>
  <si>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</si>
  <si>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</si>
  <si>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</si>
  <si>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</si>
  <si>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</si>
  <si>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</si>
  <si>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</si>
  <si>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</si>
  <si>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</si>
  <si>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</si>
  <si>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</si>
  <si>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</si>
  <si>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</si>
  <si>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</si>
  <si>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</si>
  <si>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</si>
  <si>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</si>
  <si>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</si>
  <si>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</si>
  <si>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</si>
  <si>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</si>
  <si>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</si>
  <si>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</si>
  <si>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</si>
  <si>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</si>
  <si>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</si>
  <si>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</si>
  <si>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</si>
  <si>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</si>
  <si>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</si>
  <si>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</si>
  <si>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</si>
  <si>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</si>
  <si>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</si>
  <si>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</si>
  <si>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</si>
  <si>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</si>
  <si>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</si>
  <si>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</si>
  <si>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</si>
  <si>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</si>
  <si>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</si>
  <si>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</si>
  <si>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</si>
  <si>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</si>
  <si>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</si>
  <si>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</si>
  <si>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</si>
  <si>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</si>
  <si>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</si>
  <si>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</si>
  <si>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</si>
  <si>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</si>
  <si>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</si>
  <si>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</si>
  <si>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</si>
  <si>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</si>
  <si>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</si>
  <si>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</si>
  <si>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</si>
  <si>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</si>
  <si>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</si>
  <si>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</si>
  <si>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</si>
  <si>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</si>
  <si>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</si>
  <si>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</si>
  <si>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</si>
  <si>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</si>
  <si>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</si>
  <si>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</si>
  <si>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</si>
  <si>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</si>
  <si>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</si>
  <si>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</si>
  <si>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</si>
  <si>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</si>
  <si>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</si>
  <si>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</si>
  <si>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</si>
  <si>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</si>
  <si>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</si>
  <si>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</si>
  <si>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</si>
  <si>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</si>
  <si>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</si>
  <si>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</si>
  <si>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</si>
  <si>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</si>
  <si>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</si>
  <si>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</si>
  <si>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</si>
  <si>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</si>
  <si>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</si>
  <si>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</si>
  <si>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</si>
  <si>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</si>
  <si>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</si>
  <si>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</si>
  <si>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</si>
  <si>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</si>
  <si>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</si>
  <si>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</si>
  <si>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</si>
  <si>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</si>
  <si>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</si>
  <si>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</si>
  <si>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</si>
  <si>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</si>
  <si>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</si>
  <si>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</si>
  <si>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</si>
  <si>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</si>
  <si>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</si>
  <si>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</si>
  <si>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</si>
  <si>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</si>
  <si>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</si>
  <si>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</si>
  <si>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</si>
  <si>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</si>
  <si>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</si>
  <si>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</si>
  <si>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</si>
  <si>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</si>
  <si>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</si>
  <si>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</si>
  <si>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</si>
  <si>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</si>
  <si>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</si>
  <si>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</si>
  <si>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</si>
  <si>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</si>
  <si>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</si>
  <si>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</si>
  <si>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</si>
  <si>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</si>
  <si>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</si>
  <si>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</si>
  <si>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</si>
  <si>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</si>
  <si>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</si>
  <si>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</si>
  <si>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</si>
  <si>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</si>
  <si>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</si>
  <si>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</si>
  <si>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</si>
  <si>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</si>
  <si>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</si>
  <si>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</si>
  <si>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</si>
  <si>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</si>
  <si>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</si>
  <si>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</si>
  <si>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</si>
  <si>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</si>
  <si>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</si>
  <si>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</si>
  <si>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</si>
  <si>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</si>
  <si>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</si>
  <si>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</si>
  <si>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</si>
  <si>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</si>
  <si>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</si>
  <si>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</si>
  <si>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</si>
  <si>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</si>
  <si>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</si>
  <si>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</si>
  <si>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</si>
  <si>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</si>
  <si>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</si>
  <si>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</si>
  <si>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</si>
  <si>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</si>
  <si>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</si>
  <si>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</si>
  <si>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</si>
  <si>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</si>
  <si>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</si>
  <si>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</si>
  <si>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</si>
  <si>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</si>
  <si>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</si>
  <si>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</si>
  <si>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</si>
  <si>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</si>
  <si>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</si>
  <si>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</si>
  <si>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</si>
  <si>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</si>
  <si>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</si>
  <si>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</si>
  <si>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</si>
  <si>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</si>
  <si>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</si>
  <si>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</si>
  <si>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</si>
  <si>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</si>
  <si>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</si>
  <si>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</si>
  <si>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</si>
  <si>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</si>
  <si>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</si>
  <si>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</si>
  <si>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</si>
  <si>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</si>
  <si>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</si>
  <si>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</si>
  <si>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</si>
  <si>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</si>
  <si>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</si>
  <si>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</si>
  <si>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</si>
  <si>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</si>
  <si>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</si>
  <si>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</si>
  <si>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</si>
  <si>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</si>
  <si>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</si>
  <si>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</si>
  <si>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</si>
  <si>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</si>
  <si>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</si>
  <si>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</si>
  <si>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</si>
  <si>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</si>
  <si>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</si>
  <si>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</si>
  <si>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</si>
  <si>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</si>
  <si>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</si>
  <si>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</si>
  <si>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</si>
  <si>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</si>
  <si>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</si>
  <si>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</si>
  <si>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</si>
  <si>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</si>
  <si>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</si>
  <si>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</si>
  <si>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</si>
  <si>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</si>
  <si>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</si>
  <si>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</si>
  <si>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</si>
  <si>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</si>
  <si>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</si>
  <si>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</si>
  <si>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</si>
  <si>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</si>
  <si>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</si>
  <si>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</si>
  <si>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</si>
  <si>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</si>
  <si>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</si>
  <si>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</si>
  <si>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</si>
  <si>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</si>
  <si>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</si>
  <si>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</si>
  <si>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</si>
  <si>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</si>
  <si>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</si>
  <si>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</si>
  <si>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</si>
  <si>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</si>
  <si>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</si>
  <si>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</si>
  <si>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</si>
  <si>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</si>
  <si>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</si>
  <si>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</si>
  <si>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</si>
  <si>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</si>
  <si>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</si>
  <si>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</si>
  <si>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</si>
  <si>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</si>
  <si>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</si>
  <si>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</si>
  <si>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</si>
  <si>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</si>
  <si>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</si>
  <si>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</si>
  <si>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</si>
  <si>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</si>
  <si>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</si>
  <si>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</si>
  <si>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</si>
  <si>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</si>
  <si>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</si>
  <si>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</si>
  <si>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</si>
  <si>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</si>
  <si>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</si>
  <si>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</si>
  <si>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</si>
  <si>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</si>
  <si>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</si>
  <si>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</si>
  <si>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</si>
  <si>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</si>
  <si>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</si>
  <si>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</si>
  <si>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</si>
  <si>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</si>
  <si>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</si>
  <si>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</si>
  <si>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</si>
  <si>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</si>
  <si>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</si>
  <si>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</si>
  <si>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</si>
  <si>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</si>
  <si>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</si>
  <si>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</si>
  <si>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</si>
  <si>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</si>
  <si>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</si>
  <si>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</si>
  <si>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</si>
  <si>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</si>
  <si>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</si>
  <si>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</si>
  <si>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</si>
  <si>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</si>
  <si>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</si>
  <si>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</si>
  <si>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</si>
  <si>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</si>
  <si>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</si>
  <si>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</si>
  <si>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</si>
  <si>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</si>
  <si>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</si>
  <si>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</si>
  <si>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</si>
  <si>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</si>
  <si>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</si>
  <si>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</si>
  <si>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</si>
  <si>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</si>
  <si>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</si>
  <si>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</si>
  <si>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</si>
  <si>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</si>
  <si>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</si>
  <si>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</si>
  <si>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</si>
  <si>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</si>
  <si>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</si>
  <si>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</si>
  <si>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</si>
  <si>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</si>
  <si>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</si>
  <si>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</si>
  <si>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</si>
  <si>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</si>
  <si>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</si>
  <si>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</si>
  <si>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</si>
  <si>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</si>
  <si>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</si>
  <si>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</si>
  <si>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</si>
  <si>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</si>
  <si>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</si>
  <si>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</si>
  <si>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</si>
  <si>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</si>
  <si>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</si>
  <si>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</si>
  <si>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</si>
  <si>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</si>
  <si>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</si>
  <si>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</si>
  <si>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</si>
  <si>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</si>
  <si>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</si>
  <si>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</si>
  <si>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</si>
  <si>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</si>
  <si>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</si>
  <si>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</si>
  <si>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</si>
  <si>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</si>
  <si>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</si>
  <si>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</si>
  <si>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</si>
  <si>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</si>
  <si>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</si>
  <si>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</si>
  <si>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</si>
  <si>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</si>
  <si>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</si>
  <si>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</si>
  <si>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</si>
  <si>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</si>
  <si>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</si>
  <si>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</si>
  <si>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</si>
  <si>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</si>
  <si>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</si>
  <si>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</si>
  <si>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</si>
  <si>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</si>
  <si>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</si>
  <si>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</si>
  <si>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</si>
  <si>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</si>
  <si>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</si>
  <si>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</si>
  <si>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</si>
  <si>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</si>
  <si>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</si>
  <si>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</si>
  <si>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</si>
  <si>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</si>
  <si>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</si>
  <si>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</si>
  <si>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</si>
  <si>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</si>
  <si>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</si>
  <si>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</si>
  <si>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</si>
  <si>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</si>
  <si>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</si>
  <si>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</si>
  <si>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</si>
  <si>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</si>
  <si>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</si>
  <si>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</si>
  <si>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</si>
  <si>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</si>
  <si>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</si>
  <si>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</si>
  <si>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</si>
  <si>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</si>
  <si>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</si>
  <si>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</si>
  <si>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</si>
  <si>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</si>
  <si>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</si>
  <si>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</si>
  <si>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</si>
  <si>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</si>
  <si>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</si>
  <si>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</si>
  <si>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</si>
  <si>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</si>
  <si>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</si>
  <si>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</si>
  <si>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</si>
  <si>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</si>
  <si>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</si>
  <si>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</si>
  <si>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</si>
  <si>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</si>
  <si>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</si>
  <si>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</si>
  <si>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</si>
  <si>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</si>
  <si>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</si>
  <si>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</si>
  <si>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</si>
  <si>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</si>
  <si>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</si>
  <si>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</si>
  <si>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</si>
  <si>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</si>
  <si>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</si>
  <si>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</si>
  <si>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</si>
  <si>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</si>
  <si>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</si>
  <si>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</si>
  <si>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</si>
  <si>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</si>
  <si>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</si>
  <si>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</si>
  <si>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</si>
  <si>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</si>
  <si>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</si>
  <si>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</si>
  <si>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</si>
  <si>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</si>
  <si>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</si>
  <si>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</si>
  <si>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</si>
  <si>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</si>
  <si>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</si>
  <si>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</si>
  <si>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</si>
  <si>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</si>
  <si>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</si>
  <si>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</si>
  <si>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</si>
  <si>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</si>
  <si>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</si>
  <si>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</si>
  <si>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</si>
  <si>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</si>
  <si>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</si>
  <si>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</si>
  <si>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</si>
  <si>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</si>
  <si>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</si>
  <si>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</si>
  <si>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</si>
  <si>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</si>
  <si>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</si>
  <si>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</si>
  <si>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</si>
  <si>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</si>
  <si>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</si>
  <si>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</si>
  <si>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</si>
  <si>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</si>
  <si>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</si>
  <si>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</si>
  <si>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</si>
  <si>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</si>
  <si>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</si>
  <si>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</si>
  <si>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</si>
  <si>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</si>
  <si>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</si>
  <si>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</si>
  <si>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</si>
  <si>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</si>
  <si>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</si>
  <si>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</si>
  <si>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</si>
  <si>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</si>
  <si>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</si>
  <si>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</si>
  <si>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</si>
  <si>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</si>
  <si>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</si>
  <si>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</si>
  <si>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</si>
  <si>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</si>
  <si>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</si>
  <si>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</si>
  <si>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</si>
  <si>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</si>
  <si>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</si>
  <si>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</si>
  <si>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</si>
  <si>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</si>
  <si>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</si>
  <si>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</si>
  <si>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</si>
  <si>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</si>
  <si>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</si>
  <si>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</si>
  <si>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</si>
  <si>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</si>
  <si>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</si>
  <si>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</si>
  <si>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</si>
  <si>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</si>
  <si>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</si>
  <si>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</si>
  <si>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</si>
  <si>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</si>
  <si>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</si>
  <si>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</si>
  <si>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</si>
  <si>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</si>
  <si>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</si>
  <si>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</si>
  <si>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</si>
  <si>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</si>
  <si>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</si>
  <si>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</si>
  <si>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</si>
  <si>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</si>
  <si>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</si>
  <si>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</si>
  <si>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</si>
  <si>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</si>
  <si>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</si>
  <si>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</si>
  <si>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</si>
  <si>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</si>
  <si>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</si>
  <si>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</si>
  <si>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</si>
  <si>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</si>
  <si>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</si>
  <si>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</si>
  <si>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</si>
  <si>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</si>
  <si>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</si>
  <si>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</si>
  <si>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</si>
  <si>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</si>
  <si>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</si>
  <si>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</si>
  <si>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</si>
  <si>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</si>
  <si>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</si>
  <si>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</si>
  <si>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</si>
  <si>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</si>
  <si>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</si>
  <si>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</si>
  <si>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</si>
  <si>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</si>
  <si>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</si>
  <si>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</si>
  <si>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</si>
  <si>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</si>
  <si>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</si>
  <si>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</si>
  <si>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</si>
  <si>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</si>
  <si>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</si>
  <si>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</si>
  <si>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</si>
  <si>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</si>
  <si>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</si>
  <si>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</si>
  <si>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</si>
  <si>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</si>
  <si>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</si>
  <si>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</si>
  <si>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</si>
  <si>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</si>
  <si>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</si>
  <si>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</si>
  <si>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</si>
  <si>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</si>
  <si>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</si>
  <si>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</si>
  <si>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</si>
  <si>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</si>
  <si>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</si>
  <si>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</si>
  <si>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</si>
  <si>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</si>
  <si>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</si>
  <si>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</si>
  <si>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</si>
  <si>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</si>
  <si>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</si>
  <si>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</si>
  <si>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</si>
  <si>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</si>
  <si>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</si>
  <si>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</si>
  <si>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</si>
  <si>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</si>
  <si>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</si>
  <si>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</si>
  <si>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</si>
  <si>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</si>
  <si>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</si>
  <si>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</si>
  <si>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</si>
  <si>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</si>
  <si>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</si>
  <si>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</si>
  <si>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</si>
  <si>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</si>
  <si>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</si>
  <si>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</si>
  <si>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</si>
  <si>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</si>
  <si>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</si>
  <si>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</si>
  <si>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</si>
  <si>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</si>
  <si>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</si>
  <si>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</si>
  <si>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</si>
  <si>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</si>
  <si>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</si>
  <si>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</si>
  <si>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</si>
  <si>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</si>
  <si>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</si>
  <si>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</si>
  <si>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</si>
  <si>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</si>
  <si>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</si>
  <si>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</si>
  <si>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</si>
  <si>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</si>
  <si>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</si>
  <si>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</si>
  <si>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</si>
  <si>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</si>
  <si>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</si>
  <si>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</si>
  <si>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</si>
  <si>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</si>
  <si>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</si>
  <si>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</si>
  <si>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</si>
  <si>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</si>
  <si>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</si>
  <si>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</si>
  <si>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</si>
  <si>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</si>
  <si>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</si>
  <si>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</si>
  <si>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</si>
  <si>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</si>
  <si>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</si>
  <si>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</si>
  <si>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</si>
  <si>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</si>
  <si>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</si>
  <si>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</si>
  <si>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</si>
  <si>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</si>
  <si>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</si>
  <si>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</si>
  <si>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</si>
  <si>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</si>
  <si>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</si>
  <si>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</si>
  <si>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</si>
  <si>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</si>
  <si>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</si>
  <si>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</si>
  <si>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</si>
  <si>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</si>
  <si>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</si>
  <si>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</si>
  <si>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</si>
  <si>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</si>
  <si>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</si>
  <si>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</si>
  <si>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</si>
  <si>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</si>
  <si>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</si>
  <si>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</si>
  <si>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</si>
  <si>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</si>
  <si>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</si>
  <si>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</si>
  <si>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</si>
  <si>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</si>
  <si>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</si>
  <si>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</si>
  <si>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</si>
  <si>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</si>
  <si>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</si>
  <si>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</si>
  <si>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</si>
  <si>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</si>
  <si>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</si>
  <si>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</si>
  <si>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</si>
  <si>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</si>
  <si>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</si>
  <si>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</si>
  <si>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</si>
  <si>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</si>
  <si>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</si>
  <si>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</si>
  <si>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</si>
  <si>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</si>
  <si>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</si>
  <si>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</si>
  <si>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</si>
  <si>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</si>
  <si>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</si>
  <si>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</si>
  <si>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</si>
  <si>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</si>
  <si>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</si>
  <si>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</si>
  <si>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</si>
  <si>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</si>
  <si>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</si>
  <si>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</si>
  <si>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</si>
  <si>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</si>
  <si>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</si>
  <si>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</si>
  <si>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</si>
  <si>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</si>
  <si>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</si>
  <si>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</si>
  <si>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</si>
  <si>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</si>
  <si>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</si>
  <si>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</si>
  <si>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</si>
  <si>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</si>
  <si>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</si>
  <si>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</si>
  <si>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</si>
  <si>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</si>
  <si>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</si>
  <si>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</si>
  <si>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</si>
  <si>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</si>
  <si>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</si>
  <si>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</si>
  <si>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</si>
  <si>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</si>
  <si>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</si>
  <si>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</si>
  <si>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</si>
  <si>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</si>
  <si>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</si>
  <si>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</si>
  <si>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</si>
  <si>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</si>
  <si>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</si>
  <si>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</si>
  <si>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</si>
  <si>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</si>
  <si>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</si>
  <si>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</si>
  <si>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</si>
  <si>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</si>
  <si>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</si>
  <si>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</si>
  <si>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</si>
  <si>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</si>
  <si>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</si>
  <si>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</si>
  <si>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</si>
  <si>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</si>
  <si>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</si>
  <si>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</si>
  <si>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</si>
  <si>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</si>
  <si>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</si>
  <si>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</si>
  <si>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</si>
  <si>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</si>
  <si>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</si>
  <si>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</si>
  <si>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</si>
  <si>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</si>
  <si>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</si>
  <si>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</si>
  <si>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</si>
  <si>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</si>
  <si>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</si>
  <si>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</si>
  <si>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</si>
  <si>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</si>
  <si>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</si>
  <si>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</si>
  <si>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</si>
  <si>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</si>
  <si>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</si>
  <si>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</si>
  <si>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</si>
  <si>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</si>
  <si>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</si>
  <si>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</si>
  <si>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</si>
  <si>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</si>
  <si>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</si>
  <si>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</si>
  <si>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</si>
  <si>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</si>
  <si>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</si>
  <si>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</si>
  <si>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</si>
  <si>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</si>
  <si>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</si>
  <si>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</si>
  <si>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</si>
  <si>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</si>
  <si>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</si>
  <si>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</si>
  <si>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</si>
  <si>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</si>
  <si>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</si>
  <si>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</si>
  <si>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</si>
  <si>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</si>
  <si>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</si>
  <si>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</si>
  <si>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</si>
  <si>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</si>
  <si>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</si>
  <si>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</si>
  <si>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</si>
  <si>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</si>
  <si>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</si>
  <si>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</si>
  <si>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</si>
  <si>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</si>
  <si>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</si>
  <si>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</si>
  <si>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</si>
  <si>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</si>
  <si>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</si>
  <si>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</si>
  <si>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</si>
  <si>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</si>
  <si>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</si>
  <si>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</si>
  <si>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</si>
  <si>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</si>
  <si>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</si>
  <si>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</si>
  <si>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</si>
  <si>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</si>
  <si>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</si>
  <si>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</si>
  <si>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</si>
  <si>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</si>
  <si>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</si>
  <si>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</si>
  <si>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</si>
  <si>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</si>
  <si>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</si>
  <si>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</si>
  <si>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</si>
  <si>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</si>
  <si>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</si>
  <si>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</si>
  <si>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</si>
  <si>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</si>
  <si>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</si>
  <si>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</si>
  <si>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</si>
  <si>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</si>
  <si>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</si>
  <si>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</si>
  <si>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</si>
  <si>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</si>
  <si>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</si>
  <si>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</si>
  <si>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</si>
  <si>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</si>
  <si>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</si>
  <si>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</si>
  <si>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</si>
  <si>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</si>
  <si>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</si>
  <si>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</si>
  <si>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</si>
  <si>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</si>
  <si>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</si>
  <si>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</si>
  <si>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</si>
  <si>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</si>
  <si>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</si>
  <si>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</si>
  <si>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</si>
  <si>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</si>
  <si>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</si>
  <si>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</si>
  <si>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</si>
  <si>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</si>
  <si>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</si>
  <si>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</si>
  <si>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</si>
  <si>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</si>
  <si>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</si>
  <si>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</si>
  <si>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</si>
  <si>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</si>
  <si>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</si>
  <si>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</si>
  <si>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</si>
  <si>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</si>
  <si>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</si>
  <si>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</si>
  <si>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</si>
  <si>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</si>
  <si>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</si>
  <si>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</si>
  <si>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</si>
  <si>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</si>
  <si>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</si>
  <si>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</si>
  <si>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</si>
  <si>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</si>
  <si>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</si>
  <si>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</si>
  <si>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</si>
  <si>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</si>
  <si>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</si>
  <si>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</si>
  <si>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</si>
  <si>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</si>
  <si>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</si>
  <si>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</si>
  <si>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</si>
  <si>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</si>
  <si>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</si>
  <si>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</si>
  <si>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</si>
  <si>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</si>
  <si>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</si>
  <si>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</si>
  <si>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</si>
  <si>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</si>
  <si>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</si>
  <si>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</si>
  <si>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</si>
  <si>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</si>
  <si>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</si>
  <si>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</si>
  <si>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</si>
  <si>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</si>
  <si>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</si>
  <si>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</si>
  <si>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</si>
  <si>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</si>
  <si>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</si>
  <si>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</si>
  <si>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</si>
  <si>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</si>
  <si>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</si>
  <si>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</si>
  <si>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</si>
  <si>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</si>
  <si>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</si>
  <si>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</si>
  <si>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</si>
  <si>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</si>
  <si>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</si>
  <si>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</si>
  <si>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</si>
  <si>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</si>
  <si>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</si>
  <si>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</si>
  <si>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</si>
  <si>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</si>
  <si>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</si>
  <si>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</si>
  <si>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</si>
  <si>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</si>
  <si>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</si>
  <si>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</si>
  <si>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</si>
  <si>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</si>
  <si>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</si>
  <si>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</si>
  <si>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</si>
  <si>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</si>
  <si>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</si>
  <si>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</si>
  <si>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</si>
  <si>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</si>
  <si>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</si>
  <si>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</si>
  <si>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</si>
  <si>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</si>
  <si>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</si>
  <si>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</si>
  <si>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</si>
  <si>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</si>
  <si>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</si>
  <si>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</si>
  <si>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</si>
  <si>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</si>
  <si>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</si>
  <si>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</si>
  <si>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</si>
  <si>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</si>
  <si>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</si>
  <si>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</si>
  <si>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</si>
  <si>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</si>
  <si>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</si>
  <si>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</si>
  <si>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</si>
  <si>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</si>
  <si>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</si>
  <si>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</si>
  <si>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</si>
  <si>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</si>
  <si>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</si>
  <si>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</si>
  <si>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</si>
  <si>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</si>
  <si>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</si>
  <si>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</si>
  <si>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</si>
  <si>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</si>
  <si>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</si>
  <si>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</si>
  <si>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</si>
  <si>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</si>
  <si>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</si>
  <si>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</si>
  <si>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</si>
  <si>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</si>
  <si>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</si>
  <si>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</si>
  <si>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</si>
  <si>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</si>
  <si>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</si>
  <si>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</si>
  <si>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</si>
  <si>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</si>
  <si>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</si>
  <si>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</si>
  <si>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</si>
  <si>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</si>
  <si>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</si>
  <si>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</si>
  <si>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</si>
  <si>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</si>
  <si>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</si>
  <si>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</si>
  <si>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</si>
  <si>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</si>
  <si>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</si>
  <si>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</si>
  <si>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</si>
  <si>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</si>
  <si>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</si>
  <si>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</si>
  <si>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</si>
  <si>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</si>
  <si>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</si>
  <si>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</si>
  <si>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</si>
  <si>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</si>
  <si>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</si>
  <si>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</si>
  <si>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</si>
  <si>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</si>
  <si>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</si>
  <si>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</si>
  <si>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</si>
  <si>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</si>
  <si>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</si>
  <si>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</si>
  <si>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</si>
  <si>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</si>
  <si>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</si>
  <si>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</si>
  <si>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</si>
  <si>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</si>
  <si>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</si>
  <si>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</si>
  <si>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</si>
  <si>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</si>
  <si>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</si>
  <si>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</si>
  <si>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</si>
  <si>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</si>
  <si>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</si>
  <si>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</si>
  <si>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</si>
  <si>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</si>
  <si>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</si>
  <si>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</si>
  <si>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</si>
  <si>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</si>
  <si>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</si>
  <si>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</si>
  <si>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</si>
  <si>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</si>
  <si>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</si>
  <si>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</si>
  <si>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</si>
  <si>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</si>
  <si>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</si>
  <si>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</si>
  <si>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</si>
  <si>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</si>
  <si>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</si>
  <si>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</si>
  <si>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</si>
  <si>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</si>
  <si>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</si>
  <si>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</si>
  <si>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</si>
  <si>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</si>
  <si>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</si>
  <si>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</si>
  <si>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</si>
  <si>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</si>
  <si>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</si>
  <si>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</si>
  <si>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</si>
  <si>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</si>
  <si>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</si>
  <si>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</si>
  <si>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</si>
  <si>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</si>
  <si>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</si>
  <si>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</si>
  <si>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</si>
  <si>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</si>
  <si>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</si>
  <si>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</si>
  <si>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</si>
  <si>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</si>
  <si>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</si>
  <si>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</si>
  <si>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</si>
  <si>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</si>
  <si>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</si>
  <si>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</si>
  <si>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</si>
  <si>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</si>
  <si>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</si>
  <si>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</si>
  <si>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</si>
  <si>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</si>
  <si>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</si>
  <si>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</si>
  <si>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</si>
  <si>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</si>
  <si>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</si>
  <si>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</si>
  <si>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</si>
  <si>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</si>
  <si>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</si>
  <si>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</si>
  <si>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</si>
  <si>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</si>
  <si>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</si>
  <si>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</si>
  <si>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</si>
  <si>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</si>
  <si>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</si>
  <si>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</si>
  <si>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</si>
  <si>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</si>
  <si>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</si>
  <si>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</si>
  <si>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</si>
  <si>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</si>
  <si>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</si>
  <si>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</si>
  <si>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</si>
  <si>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</si>
  <si>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</si>
  <si>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</si>
  <si>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</si>
  <si>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</si>
  <si>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</si>
  <si>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</si>
  <si>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</si>
  <si>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</si>
  <si>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</si>
  <si>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</si>
  <si>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</si>
  <si>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</si>
  <si>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</si>
  <si>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</si>
  <si>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</si>
  <si>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</si>
  <si>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</si>
  <si>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</si>
  <si>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</si>
  <si>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</si>
  <si>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</si>
  <si>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</si>
  <si>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</si>
  <si>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</si>
  <si>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</si>
  <si>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</si>
  <si>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</si>
  <si>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</si>
  <si>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</si>
  <si>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</si>
  <si>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</si>
  <si>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</si>
  <si>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</si>
  <si>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</si>
  <si>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</si>
  <si>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</si>
  <si>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</si>
  <si>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</si>
  <si>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</si>
  <si>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</si>
  <si>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</si>
  <si>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</si>
  <si>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</si>
  <si>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</si>
  <si>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</si>
  <si>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</si>
  <si>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</si>
  <si>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</si>
  <si>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</si>
  <si>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</si>
  <si>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</si>
  <si>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</si>
  <si>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</si>
  <si>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</si>
  <si>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</si>
  <si>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</si>
  <si>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</si>
  <si>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</si>
  <si>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</si>
  <si>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</si>
  <si>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</si>
  <si>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</si>
  <si>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</si>
  <si>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</si>
  <si>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</si>
  <si>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</si>
  <si>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</si>
  <si>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</si>
  <si>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</si>
  <si>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</si>
  <si>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</si>
  <si>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</si>
  <si>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</si>
  <si>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</si>
  <si>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</si>
  <si>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</si>
  <si>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</si>
  <si>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</si>
  <si>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</si>
  <si>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</si>
  <si>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</si>
  <si>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</si>
  <si>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</si>
  <si>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</si>
  <si>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</si>
  <si>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</si>
  <si>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</si>
  <si>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</si>
  <si>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</si>
  <si>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</si>
  <si>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</si>
  <si>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</si>
  <si>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</si>
  <si>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</si>
  <si>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</si>
  <si>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</si>
  <si>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</si>
  <si>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</si>
  <si>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</si>
  <si>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</si>
  <si>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</si>
  <si>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</si>
  <si>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</si>
  <si>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</si>
  <si>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</si>
  <si>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</si>
  <si>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</si>
  <si>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</si>
  <si>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</si>
  <si>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</si>
  <si>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</si>
  <si>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</si>
  <si>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</si>
  <si>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</si>
  <si>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</si>
  <si>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</si>
  <si>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</si>
  <si>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</si>
  <si>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</si>
  <si>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</si>
  <si>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</si>
  <si>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</si>
  <si>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</si>
  <si>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</si>
  <si>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</si>
  <si>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</si>
  <si>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</si>
  <si>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</si>
  <si>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</si>
  <si>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</si>
  <si>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</si>
  <si>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</si>
  <si>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</si>
  <si>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</si>
  <si>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</si>
  <si>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</si>
  <si>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</si>
  <si>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</si>
  <si>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</si>
  <si>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</si>
  <si>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</si>
  <si>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</si>
  <si>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</si>
  <si>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</si>
  <si>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</si>
  <si>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</si>
  <si>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</si>
  <si>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</si>
  <si>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</si>
  <si>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</si>
  <si>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</si>
  <si>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</si>
  <si>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</si>
  <si>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</si>
  <si>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</si>
  <si>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</si>
  <si>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</si>
  <si>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</si>
  <si>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</si>
  <si>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</si>
  <si>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</si>
  <si>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</si>
  <si>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</si>
  <si>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</si>
  <si>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</si>
  <si>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</si>
  <si>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</si>
  <si>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</si>
  <si>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</si>
  <si>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</si>
  <si>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</si>
  <si>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</si>
  <si>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</si>
  <si>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</si>
  <si>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</si>
  <si>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</si>
  <si>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</si>
  <si>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</si>
  <si>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</si>
  <si>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</si>
  <si>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</si>
  <si>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</si>
  <si>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</si>
  <si>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</si>
  <si>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</si>
  <si>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</si>
  <si>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</si>
  <si>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</si>
  <si>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</si>
  <si>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</si>
  <si>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</si>
  <si>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</si>
  <si>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</si>
  <si>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</si>
  <si>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</si>
  <si>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</si>
  <si>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</si>
  <si>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</si>
  <si>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</si>
  <si>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</si>
  <si>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</si>
  <si>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</si>
  <si>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</si>
  <si>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</si>
  <si>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</si>
  <si>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</si>
  <si>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</si>
  <si>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</si>
  <si>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</si>
  <si>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</si>
  <si>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</si>
  <si>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</si>
  <si>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</si>
  <si>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</si>
  <si>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</si>
  <si>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</si>
  <si>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</si>
  <si>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</si>
  <si>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</si>
  <si>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</si>
  <si>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</si>
  <si>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</si>
  <si>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</si>
  <si>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</si>
  <si>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</si>
  <si>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</si>
  <si>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</si>
  <si>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</si>
  <si>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</si>
  <si>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</si>
  <si>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</si>
  <si>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</si>
  <si>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</si>
  <si>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</si>
  <si>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</si>
  <si>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</si>
  <si>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</si>
  <si>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</si>
  <si>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</si>
  <si>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</si>
  <si>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</si>
  <si>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</si>
  <si>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</si>
  <si>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</si>
  <si>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</si>
  <si>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</si>
  <si>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</si>
  <si>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</si>
  <si>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</si>
  <si>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</si>
  <si>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</si>
  <si>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</si>
  <si>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</si>
  <si>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</si>
  <si>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</si>
  <si>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</si>
  <si>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</si>
  <si>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</si>
  <si>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</si>
  <si>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</si>
  <si>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</si>
  <si>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</si>
  <si>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</si>
  <si>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</si>
  <si>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</si>
  <si>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</si>
  <si>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</si>
  <si>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</si>
  <si>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</si>
  <si>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</si>
  <si>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</si>
  <si>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</si>
  <si>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</si>
  <si>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</si>
  <si>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</si>
  <si>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</si>
  <si>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</si>
  <si>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</si>
  <si>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</si>
  <si>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</si>
  <si>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</si>
  <si>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</si>
  <si>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</si>
  <si>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</si>
  <si>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</si>
  <si>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</si>
  <si>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</si>
  <si>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</si>
  <si>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</si>
  <si>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</si>
  <si>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</si>
  <si>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</si>
  <si>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</si>
  <si>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</si>
  <si>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</si>
  <si>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</si>
  <si>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</si>
  <si>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</si>
  <si>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</si>
  <si>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</si>
  <si>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</si>
  <si>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</si>
  <si>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</si>
  <si>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</si>
  <si>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</si>
  <si>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</si>
  <si>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</si>
  <si>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</si>
  <si>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</si>
  <si>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</si>
  <si>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</si>
  <si>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</si>
  <si>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</si>
  <si>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</si>
  <si>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</si>
  <si>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</si>
  <si>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</si>
  <si>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</si>
  <si>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</si>
  <si>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</si>
  <si>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</si>
  <si>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</si>
  <si>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</si>
  <si>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</si>
  <si>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</si>
  <si>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</si>
  <si>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</si>
  <si>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</si>
  <si>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</si>
  <si>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</si>
  <si>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</si>
  <si>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</si>
  <si>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</si>
  <si>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</si>
  <si>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</si>
  <si>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</si>
  <si>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</si>
  <si>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</si>
  <si>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</si>
  <si>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</si>
  <si>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</si>
  <si>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</si>
  <si>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</si>
  <si>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</si>
  <si>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</si>
  <si>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</si>
  <si>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</si>
  <si>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</si>
  <si>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</si>
  <si>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</si>
  <si>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</si>
  <si>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</si>
  <si>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</si>
  <si>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</si>
  <si>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</si>
  <si>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</si>
  <si>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</si>
  <si>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</si>
  <si>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</si>
  <si>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</si>
  <si>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</si>
  <si>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</si>
  <si>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</si>
  <si>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</si>
  <si>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</si>
  <si>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</si>
  <si>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</si>
  <si>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</si>
  <si>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</si>
  <si>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</si>
  <si>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</si>
  <si>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</si>
  <si>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</si>
  <si>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</si>
  <si>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</si>
  <si>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</si>
  <si>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</si>
  <si>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</si>
  <si>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</si>
  <si>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</si>
  <si>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</si>
  <si>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</si>
  <si>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</si>
  <si>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</si>
  <si>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</si>
  <si>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</si>
  <si>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</si>
  <si>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</si>
  <si>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</si>
  <si>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</si>
  <si>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</si>
  <si>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</si>
  <si>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</si>
  <si>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</si>
  <si>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</si>
  <si>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</si>
  <si>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</si>
  <si>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</si>
  <si>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</si>
  <si>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</si>
  <si>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</si>
  <si>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</si>
  <si>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</si>
  <si>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</si>
  <si>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</si>
  <si>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</si>
  <si>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</si>
  <si>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</si>
  <si>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</si>
  <si>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</si>
  <si>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</si>
  <si>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</si>
  <si>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</si>
  <si>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</si>
  <si>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</si>
  <si>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</si>
  <si>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</si>
  <si>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</si>
  <si>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</si>
  <si>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</si>
  <si>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</si>
  <si>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</si>
  <si>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</si>
  <si>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</si>
  <si>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</si>
  <si>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</si>
  <si>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</si>
  <si>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</si>
  <si>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</si>
  <si>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</si>
  <si>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</si>
  <si>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</si>
  <si>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</si>
  <si>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</si>
  <si>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</si>
  <si>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</si>
  <si>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</si>
  <si>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</si>
  <si>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</si>
  <si>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</si>
  <si>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</si>
  <si>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</si>
  <si>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</si>
  <si>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</si>
  <si>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</si>
  <si>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</si>
  <si>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</si>
  <si>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</si>
  <si>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</si>
  <si>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</si>
  <si>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</si>
  <si>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</si>
  <si>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</si>
  <si>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</si>
  <si>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</si>
  <si>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</si>
  <si>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</si>
  <si>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</si>
  <si>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</si>
  <si>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</si>
  <si>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</si>
  <si>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</si>
  <si>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</si>
  <si>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</si>
  <si>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</si>
  <si>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</si>
  <si>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</si>
  <si>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</si>
  <si>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</si>
  <si>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</si>
  <si>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</si>
  <si>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</si>
  <si>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</si>
  <si>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</si>
  <si>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</si>
  <si>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</si>
  <si>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</si>
  <si>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</si>
  <si>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</si>
  <si>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</si>
  <si>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</si>
  <si>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</si>
  <si>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</si>
  <si>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</si>
  <si>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</si>
  <si>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</si>
  <si>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</si>
  <si>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</si>
  <si>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</si>
  <si>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</si>
  <si>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</si>
  <si>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</si>
  <si>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</si>
  <si>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</si>
  <si>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</si>
  <si>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</si>
  <si>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</si>
  <si>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</si>
  <si>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</si>
  <si>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</si>
  <si>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</si>
  <si>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</si>
  <si>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</si>
  <si>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</si>
  <si>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</si>
  <si>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</si>
  <si>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</si>
  <si>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</si>
  <si>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</si>
  <si>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</si>
  <si>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</si>
  <si>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</si>
  <si>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</si>
  <si>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</si>
  <si>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</si>
  <si>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</si>
  <si>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</si>
  <si>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</si>
  <si>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</si>
  <si>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</si>
  <si>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</si>
  <si>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</si>
  <si>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</si>
  <si>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</si>
  <si>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</si>
  <si>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</si>
  <si>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</si>
  <si>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</si>
  <si>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</si>
  <si>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</si>
  <si>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</si>
  <si>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</si>
  <si>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</si>
  <si>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</si>
  <si>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</si>
  <si>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</si>
  <si>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</si>
  <si>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</si>
  <si>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</si>
  <si>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</si>
  <si>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</si>
  <si>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</si>
  <si>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</si>
  <si>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</si>
  <si>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</si>
  <si>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</si>
  <si>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</si>
  <si>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</si>
  <si>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</si>
  <si>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</si>
  <si>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</si>
  <si>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</si>
  <si>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</si>
  <si>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</si>
  <si>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</si>
  <si>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</si>
  <si>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</si>
  <si>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</si>
  <si>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</si>
  <si>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</si>
  <si>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</si>
  <si>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</si>
  <si>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</si>
  <si>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</si>
  <si>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</si>
  <si>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</si>
  <si>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</si>
  <si>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</si>
  <si>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</si>
  <si>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</si>
  <si>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</si>
  <si>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</si>
  <si>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</si>
  <si>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</si>
  <si>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</si>
  <si>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</si>
  <si>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</si>
  <si>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</si>
  <si>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</si>
  <si>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</si>
  <si>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</si>
  <si>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</si>
  <si>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</si>
  <si>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</si>
  <si>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</si>
  <si>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</si>
  <si>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</si>
  <si>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</si>
  <si>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</si>
  <si>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</si>
  <si>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</si>
  <si>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</si>
  <si>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</si>
  <si>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</si>
  <si>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</si>
  <si>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</si>
  <si>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</si>
  <si>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</si>
  <si>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</si>
  <si>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</si>
  <si>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</si>
  <si>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</si>
  <si>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</si>
  <si>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</si>
  <si>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</si>
  <si>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</si>
  <si>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</si>
  <si>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</si>
  <si>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</si>
  <si>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</si>
  <si>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</si>
  <si>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</si>
  <si>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</si>
  <si>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</si>
  <si>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</si>
  <si>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</si>
  <si>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</si>
  <si>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</si>
  <si>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</si>
  <si>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</si>
  <si>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</si>
  <si>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</si>
  <si>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</si>
  <si>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</si>
  <si>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</si>
  <si>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</si>
  <si>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</si>
  <si>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</si>
  <si>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</si>
  <si>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</si>
  <si>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</si>
  <si>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</si>
  <si>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</si>
  <si>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</si>
  <si>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</si>
  <si>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</si>
  <si>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</si>
  <si>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</si>
  <si>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</si>
  <si>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</si>
  <si>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</si>
  <si>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</si>
  <si>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</si>
  <si>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</si>
  <si>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</si>
  <si>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</si>
  <si>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</si>
  <si>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</si>
  <si>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</si>
  <si>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</si>
  <si>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</si>
  <si>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</si>
  <si>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</si>
  <si>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</si>
  <si>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</si>
  <si>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</si>
  <si>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</si>
  <si>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</si>
  <si>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</si>
  <si>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</si>
  <si>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</si>
  <si>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</si>
  <si>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</si>
  <si>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</si>
  <si>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</si>
  <si>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</si>
  <si>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</si>
  <si>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</si>
  <si>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</si>
  <si>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</si>
  <si>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</si>
  <si>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</si>
  <si>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</si>
  <si>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</si>
  <si>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</si>
  <si>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</si>
  <si>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</si>
  <si>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</si>
  <si>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</si>
  <si>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</si>
  <si>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</si>
  <si>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</si>
  <si>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</si>
  <si>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</si>
  <si>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</si>
  <si>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</si>
  <si>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</si>
  <si>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</si>
  <si>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</si>
  <si>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</si>
  <si>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</si>
  <si>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</si>
  <si>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</si>
  <si>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</si>
  <si>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</si>
  <si>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</si>
  <si>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</si>
  <si>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</si>
  <si>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</si>
  <si>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</si>
  <si>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</si>
  <si>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</si>
  <si>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</si>
  <si>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</si>
  <si>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</si>
  <si>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</si>
  <si>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</si>
  <si>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</si>
  <si>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</si>
  <si>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</si>
  <si>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</si>
  <si>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</si>
  <si>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</si>
  <si>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</si>
  <si>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</si>
  <si>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</si>
  <si>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</si>
  <si>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</si>
  <si>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</si>
  <si>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</si>
  <si>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</si>
  <si>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</si>
  <si>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</si>
  <si>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</si>
  <si>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</si>
  <si>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</si>
  <si>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</si>
  <si>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</si>
  <si>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</si>
  <si>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</si>
  <si>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</si>
  <si>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</si>
  <si>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</si>
  <si>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</si>
  <si>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</si>
  <si>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</si>
  <si>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</si>
  <si>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</si>
  <si>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</si>
  <si>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</si>
  <si>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</si>
  <si>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</si>
  <si>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</si>
  <si>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</si>
  <si>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</si>
  <si>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</si>
  <si>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</si>
  <si>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</si>
  <si>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</si>
  <si>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</si>
  <si>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</si>
  <si>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</si>
  <si>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</si>
  <si>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</si>
  <si>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</si>
  <si>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</si>
  <si>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</si>
  <si>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</si>
  <si>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</si>
  <si>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</si>
  <si>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</si>
  <si>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</si>
  <si>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</si>
  <si>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</si>
  <si>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</si>
  <si>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</si>
  <si>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</si>
  <si>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</si>
  <si>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</si>
  <si>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</si>
  <si>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</si>
  <si>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</si>
  <si>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</si>
  <si>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</si>
  <si>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</si>
  <si>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</si>
  <si>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</si>
  <si>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</si>
  <si>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</si>
  <si>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</si>
  <si>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</si>
  <si>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</si>
  <si>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</si>
  <si>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</si>
  <si>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</si>
  <si>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</si>
  <si>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</si>
  <si>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</si>
  <si>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</si>
  <si>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</si>
  <si>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</si>
  <si>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</si>
  <si>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</si>
  <si>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</si>
  <si>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</si>
  <si>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</si>
  <si>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</si>
  <si>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</si>
  <si>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</si>
  <si>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</si>
  <si>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</si>
  <si>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</si>
  <si>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</si>
  <si>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</si>
  <si>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</si>
  <si>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</si>
  <si>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</si>
  <si>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</si>
  <si>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</si>
  <si>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</si>
  <si>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</si>
  <si>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</si>
  <si>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</si>
  <si>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</si>
  <si>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</si>
  <si>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</si>
  <si>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</si>
  <si>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</si>
  <si>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</si>
  <si>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</si>
  <si>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</si>
  <si>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</si>
  <si>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</si>
  <si>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</si>
  <si>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</si>
  <si>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</si>
  <si>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</si>
  <si>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</si>
  <si>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</si>
  <si>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</si>
  <si>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</si>
  <si>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</si>
  <si>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</si>
  <si>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</si>
  <si>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</si>
  <si>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</si>
  <si>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</si>
  <si>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</si>
  <si>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</si>
  <si>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</si>
  <si>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</si>
  <si>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</si>
  <si>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</si>
  <si>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</si>
  <si>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</si>
  <si>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</si>
  <si>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</si>
  <si>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</si>
  <si>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</si>
  <si>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</si>
  <si>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</si>
  <si>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</si>
  <si>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</si>
  <si>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</si>
  <si>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</si>
  <si>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</si>
  <si>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</si>
  <si>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</si>
  <si>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</si>
  <si>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</si>
  <si>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</si>
  <si>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</si>
  <si>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</si>
  <si>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</si>
  <si>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</si>
  <si>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</si>
  <si>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</si>
  <si>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</si>
  <si>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</si>
  <si>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</si>
  <si>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</si>
  <si>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</si>
  <si>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</si>
  <si>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</si>
  <si>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</si>
  <si>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</si>
  <si>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</si>
  <si>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</si>
  <si>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</si>
  <si>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</si>
  <si>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</si>
  <si>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</si>
  <si>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</si>
  <si>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</si>
  <si>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</si>
  <si>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</si>
  <si>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</si>
  <si>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</si>
  <si>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</si>
  <si>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</si>
  <si>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</si>
  <si>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</si>
  <si>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</si>
  <si>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</si>
  <si>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</si>
  <si>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</si>
  <si>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</si>
  <si>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</si>
  <si>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</si>
  <si>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</si>
  <si>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</si>
  <si>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</si>
  <si>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</si>
  <si>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</si>
  <si>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</si>
  <si>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</si>
  <si>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</si>
  <si>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</si>
  <si>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</si>
  <si>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</si>
  <si>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</si>
  <si>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</si>
  <si>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</si>
  <si>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</si>
  <si>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</si>
  <si>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</si>
  <si>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</si>
  <si>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</si>
  <si>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</si>
  <si>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</si>
  <si>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</si>
  <si>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</si>
  <si>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</si>
  <si>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</si>
  <si>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</si>
  <si>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</si>
  <si>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</si>
  <si>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</si>
  <si>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</si>
  <si>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</si>
  <si>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</si>
  <si>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</si>
  <si>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</si>
  <si>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</si>
  <si>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</si>
  <si>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</si>
  <si>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</si>
  <si>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</si>
  <si>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</si>
  <si>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</si>
  <si>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</si>
  <si>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</si>
  <si>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</si>
  <si>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</si>
  <si>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</si>
  <si>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</si>
  <si>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</si>
  <si>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</si>
  <si>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</si>
  <si>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</si>
  <si>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</si>
  <si>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</si>
  <si>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</si>
  <si>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</si>
  <si>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</si>
  <si>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</si>
  <si>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</si>
  <si>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</si>
  <si>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</si>
  <si>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</si>
  <si>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</si>
  <si>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</si>
  <si>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</si>
  <si>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</si>
  <si>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</si>
  <si>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</si>
  <si>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</si>
  <si>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</si>
  <si>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</si>
  <si>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</si>
  <si>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</si>
  <si>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</si>
  <si>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</si>
  <si>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</si>
  <si>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</si>
  <si>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</si>
  <si>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</si>
  <si>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</si>
  <si>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</si>
  <si>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</si>
  <si>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</si>
  <si>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</si>
  <si>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</si>
  <si>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</si>
  <si>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</si>
  <si>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</si>
  <si>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</si>
  <si>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</si>
  <si>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</si>
  <si>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</si>
  <si>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</si>
  <si>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</si>
  <si>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</si>
  <si>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</si>
  <si>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</si>
  <si>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</si>
  <si>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</si>
  <si>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</si>
  <si>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</si>
  <si>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</si>
  <si>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</si>
  <si>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</si>
  <si>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</si>
  <si>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</si>
  <si>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</si>
  <si>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</si>
  <si>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</si>
  <si>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</si>
  <si>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</si>
  <si>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</si>
  <si>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</si>
  <si>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</si>
  <si>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</si>
  <si>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</si>
  <si>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</si>
  <si>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</si>
  <si>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</si>
  <si>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</si>
  <si>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</si>
  <si>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</si>
  <si>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</si>
  <si>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</si>
  <si>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</si>
  <si>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</si>
  <si>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</si>
  <si>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</si>
  <si>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</si>
  <si>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</si>
  <si>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</si>
  <si>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</si>
  <si>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</si>
  <si>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</si>
  <si>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</si>
  <si>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</si>
  <si>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</si>
  <si>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</si>
  <si>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</si>
  <si>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</si>
  <si>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</si>
  <si>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</si>
  <si>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</si>
  <si>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</si>
  <si>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</si>
  <si>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</si>
  <si>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</si>
  <si>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</si>
  <si>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</si>
  <si>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</si>
  <si>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</si>
  <si>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</si>
  <si>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</si>
  <si>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</si>
  <si>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</si>
  <si>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</si>
  <si>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</si>
  <si>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</si>
  <si>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</si>
  <si>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</si>
  <si>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</si>
  <si>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</si>
  <si>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</si>
  <si>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</si>
  <si>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</si>
  <si>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</si>
  <si>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</si>
  <si>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</si>
  <si>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</si>
  <si>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</si>
  <si>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</si>
  <si>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</si>
  <si>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</si>
  <si>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</si>
  <si>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</si>
  <si>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</si>
  <si>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</si>
  <si>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</si>
  <si>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</si>
  <si>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</si>
  <si>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</si>
  <si>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</si>
  <si>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</si>
  <si>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</si>
  <si>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</si>
  <si>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</si>
  <si>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</si>
  <si>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</si>
  <si>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</si>
  <si>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</si>
  <si>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</si>
  <si>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</si>
  <si>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</si>
  <si>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</si>
  <si>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</si>
  <si>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</si>
  <si>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</si>
  <si>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</si>
  <si>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</si>
  <si>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</si>
  <si>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</si>
  <si>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</si>
  <si>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</si>
  <si>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</si>
  <si>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</si>
  <si>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</si>
  <si>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</si>
  <si>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</si>
  <si>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</si>
  <si>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</si>
  <si>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</si>
  <si>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</si>
  <si>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</si>
  <si>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</si>
  <si>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</si>
  <si>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</si>
  <si>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</si>
  <si>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</si>
  <si>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</si>
  <si>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</si>
  <si>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</si>
  <si>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</si>
  <si>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</si>
  <si>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</si>
  <si>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</si>
  <si>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</si>
  <si>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</si>
  <si>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</si>
  <si>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</si>
  <si>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</si>
  <si>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</si>
  <si>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</si>
  <si>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</si>
  <si>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</si>
  <si>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</si>
  <si>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</si>
  <si>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</si>
  <si>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</si>
  <si>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</si>
  <si>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</si>
  <si>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</si>
  <si>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</si>
  <si>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</si>
  <si>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</si>
  <si>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</si>
  <si>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</si>
  <si>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</si>
  <si>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</si>
  <si>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</si>
  <si>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</si>
  <si>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</si>
  <si>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</si>
  <si>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</si>
  <si>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</si>
  <si>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</si>
  <si>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</si>
  <si>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</si>
  <si>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</si>
  <si>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</si>
  <si>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</si>
  <si>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</si>
  <si>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</si>
  <si>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</si>
  <si>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</si>
  <si>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</si>
  <si>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</si>
  <si>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</si>
  <si>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</si>
  <si>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</si>
  <si>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</si>
  <si>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</si>
  <si>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</si>
  <si>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</si>
  <si>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</si>
  <si>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</si>
  <si>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</si>
  <si>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</si>
  <si>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</si>
  <si>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</si>
  <si>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</si>
  <si>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</si>
  <si>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</si>
  <si>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</si>
  <si>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</si>
  <si>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</si>
  <si>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</si>
  <si>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</si>
  <si>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</si>
  <si>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</si>
  <si>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</si>
  <si>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</si>
  <si>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</si>
  <si>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</si>
  <si>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</si>
  <si>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</si>
  <si>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</si>
  <si>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</si>
  <si>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</si>
  <si>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</si>
  <si>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</si>
  <si>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</si>
  <si>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</si>
  <si>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</si>
  <si>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</si>
  <si>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</si>
  <si>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</si>
  <si>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</si>
  <si>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</si>
  <si>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</si>
  <si>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</si>
  <si>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</si>
  <si>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</si>
  <si>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</si>
  <si>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</si>
  <si>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</si>
  <si>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</si>
  <si>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</si>
  <si>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</si>
  <si>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</si>
  <si>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</si>
  <si>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</si>
  <si>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</si>
  <si>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</si>
  <si>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</si>
  <si>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</si>
  <si>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</si>
  <si>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</si>
  <si>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</si>
  <si>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</si>
  <si>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</si>
  <si>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</si>
  <si>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</si>
  <si>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</si>
  <si>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</si>
  <si>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</si>
  <si>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</si>
  <si>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</si>
  <si>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</si>
  <si>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</si>
  <si>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</si>
  <si>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</si>
  <si>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</si>
  <si>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</si>
  <si>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</si>
  <si>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</si>
  <si>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</si>
  <si>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</si>
  <si>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</si>
  <si>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</si>
  <si>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</si>
  <si>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</si>
  <si>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</si>
  <si>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</si>
  <si>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</si>
  <si>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</si>
  <si>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</si>
  <si>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</si>
  <si>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</si>
  <si>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</si>
  <si>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</si>
  <si>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</si>
  <si>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</si>
  <si>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</si>
  <si>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</si>
  <si>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</si>
  <si>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</si>
  <si>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</si>
  <si>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</si>
  <si>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</si>
  <si>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</si>
  <si>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</si>
  <si>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</si>
  <si>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</si>
  <si>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</si>
  <si>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</si>
  <si>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</si>
  <si>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</si>
  <si>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</si>
  <si>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</si>
  <si>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</si>
  <si>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</si>
  <si>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</si>
  <si>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</si>
  <si>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</si>
  <si>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</si>
  <si>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</si>
  <si>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</si>
  <si>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</si>
  <si>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</si>
  <si>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</si>
  <si>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</si>
  <si>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</si>
  <si>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</si>
  <si>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</si>
  <si>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</si>
  <si>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</si>
  <si>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</si>
  <si>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</si>
  <si>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</si>
  <si>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</si>
  <si>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</si>
  <si>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</si>
  <si>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</si>
  <si>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</si>
  <si>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</si>
  <si>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</si>
  <si>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</si>
  <si>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</si>
  <si>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</si>
  <si>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</si>
  <si>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</si>
  <si>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</si>
  <si>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</si>
  <si>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</si>
  <si>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</si>
  <si>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</si>
  <si>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</si>
  <si>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</si>
  <si>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</si>
  <si>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</si>
  <si>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</si>
  <si>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</si>
  <si>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</si>
  <si>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</si>
  <si>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</si>
  <si>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</si>
  <si>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</si>
  <si>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</si>
  <si>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</si>
  <si>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</si>
  <si>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</si>
  <si>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</si>
  <si>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</si>
  <si>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</si>
  <si>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</si>
  <si>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</si>
  <si>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</si>
  <si>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</si>
  <si>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</si>
  <si>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</si>
  <si>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</si>
  <si>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</si>
  <si>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</si>
  <si>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</si>
  <si>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</si>
  <si>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</si>
  <si>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</si>
  <si>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</si>
  <si>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</si>
  <si>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</si>
  <si>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</si>
  <si>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</si>
  <si>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</si>
  <si>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</si>
  <si>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</si>
  <si>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</si>
  <si>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</si>
  <si>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</si>
  <si>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</si>
  <si>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</si>
  <si>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</si>
  <si>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</si>
  <si>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</si>
  <si>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</si>
  <si>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</si>
  <si>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</si>
  <si>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</si>
  <si>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</si>
  <si>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</si>
  <si>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</si>
  <si>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</si>
  <si>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</si>
  <si>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</si>
  <si>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</si>
  <si>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</si>
  <si>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</si>
  <si>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</si>
  <si>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</si>
  <si>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</si>
  <si>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</si>
  <si>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</si>
  <si>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</si>
  <si>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</si>
  <si>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</si>
  <si>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</si>
  <si>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</si>
  <si>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</si>
  <si>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</si>
  <si>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</si>
  <si>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</si>
  <si>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</si>
  <si>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</si>
  <si>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</si>
  <si>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</si>
  <si>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</si>
  <si>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</si>
  <si>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</si>
  <si>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</si>
  <si>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</si>
  <si>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</si>
  <si>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</si>
  <si>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</si>
  <si>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</si>
  <si>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</si>
  <si>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</si>
  <si>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</si>
  <si>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</si>
  <si>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</si>
  <si>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</si>
  <si>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</si>
  <si>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</si>
  <si>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</si>
  <si>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</si>
  <si>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</si>
  <si>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</si>
  <si>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</si>
  <si>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</si>
  <si>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</si>
  <si>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</si>
  <si>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</si>
  <si>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</si>
  <si>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</si>
  <si>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</si>
  <si>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</si>
  <si>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</si>
  <si>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</si>
  <si>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</si>
  <si>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</si>
  <si>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</si>
  <si>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</si>
  <si>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</si>
  <si>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</si>
  <si>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</si>
  <si>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</si>
  <si>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</si>
  <si>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</si>
  <si>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</si>
  <si>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</si>
  <si>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</si>
  <si>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</si>
  <si>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</si>
  <si>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</si>
  <si>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</si>
  <si>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</si>
  <si>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</si>
  <si>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</si>
  <si>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</si>
  <si>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</si>
  <si>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</si>
  <si>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</si>
  <si>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</si>
  <si>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</si>
  <si>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</si>
  <si>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</si>
  <si>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</si>
  <si>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</si>
  <si>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</si>
  <si>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</si>
  <si>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</si>
  <si>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</si>
  <si>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</si>
  <si>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</si>
  <si>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</si>
  <si>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</si>
  <si>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</si>
  <si>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</si>
  <si>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</si>
  <si>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</si>
  <si>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</si>
  <si>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</si>
  <si>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</si>
  <si>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</si>
  <si>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</si>
  <si>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</si>
  <si>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</si>
  <si>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</si>
  <si>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</si>
  <si>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</si>
  <si>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</si>
  <si>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</si>
  <si>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</si>
  <si>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</si>
  <si>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</si>
  <si>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</si>
  <si>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</si>
  <si>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</si>
  <si>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</si>
  <si>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</si>
  <si>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</si>
  <si>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</si>
  <si>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</si>
  <si>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</si>
  <si>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</si>
  <si>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</si>
  <si>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</si>
  <si>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</si>
  <si>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</si>
  <si>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</si>
  <si>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</si>
  <si>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</si>
  <si>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</si>
  <si>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</si>
  <si>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</si>
  <si>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</si>
  <si>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</si>
  <si>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</si>
  <si>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</si>
  <si>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</si>
  <si>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</si>
  <si>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</si>
  <si>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</si>
  <si>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</si>
  <si>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</si>
  <si>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</si>
  <si>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</si>
  <si>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</si>
  <si>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</si>
  <si>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</si>
  <si>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</si>
  <si>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</si>
  <si>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</si>
  <si>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</si>
  <si>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</si>
  <si>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</si>
  <si>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</si>
  <si>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</si>
  <si>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</si>
  <si>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</si>
  <si>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</si>
  <si>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</si>
  <si>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</si>
  <si>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</si>
  <si>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</si>
  <si>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</si>
  <si>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</si>
  <si>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</si>
  <si>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</si>
  <si>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</si>
  <si>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</si>
  <si>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</si>
  <si>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</si>
  <si>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</si>
  <si>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</si>
  <si>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</si>
  <si>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</si>
  <si>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</si>
  <si>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</si>
  <si>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</si>
  <si>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</si>
  <si>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</si>
  <si>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</si>
  <si>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</si>
  <si>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</si>
  <si>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</si>
  <si>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</si>
  <si>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</si>
  <si>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</si>
  <si>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</si>
  <si>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</si>
  <si>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</si>
  <si>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</si>
  <si>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</si>
  <si>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</si>
  <si>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</si>
  <si>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</si>
  <si>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</si>
  <si>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</si>
  <si>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</si>
  <si>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</si>
  <si>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</si>
  <si>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</si>
  <si>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</si>
  <si>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</si>
  <si>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</si>
  <si>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</si>
  <si>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</si>
  <si>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</si>
  <si>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</si>
  <si>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</si>
  <si>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</si>
  <si>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</si>
  <si>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</si>
  <si>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</si>
  <si>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</si>
  <si>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</si>
  <si>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</si>
  <si>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</si>
  <si>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</si>
  <si>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</si>
  <si>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</si>
  <si>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</si>
  <si>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</si>
  <si>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</si>
  <si>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</si>
  <si>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</si>
  <si>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</si>
  <si>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</si>
  <si>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</si>
  <si>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</si>
  <si>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</si>
  <si>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</si>
  <si>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</si>
  <si>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</si>
  <si>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</si>
  <si>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</si>
  <si>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</si>
  <si>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</si>
  <si>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</si>
  <si>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</si>
  <si>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</si>
  <si>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</si>
  <si>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</si>
  <si>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</si>
  <si>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</si>
  <si>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</si>
  <si>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</si>
  <si>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</si>
  <si>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</si>
  <si>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</si>
  <si>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</si>
  <si>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</si>
  <si>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</si>
  <si>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</si>
  <si>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</si>
  <si>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</si>
  <si>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</si>
  <si>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</si>
  <si>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</si>
  <si>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</si>
  <si>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</si>
  <si>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</si>
  <si>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</si>
  <si>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</si>
  <si>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</si>
  <si>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</si>
  <si>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</si>
  <si>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</si>
  <si>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</si>
  <si>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</si>
  <si>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</si>
  <si>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</si>
  <si>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</si>
  <si>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</si>
  <si>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</si>
  <si>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</si>
  <si>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</si>
  <si>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</si>
  <si>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</si>
  <si>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</si>
  <si>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</si>
  <si>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</si>
  <si>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</si>
  <si>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</si>
  <si>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</si>
  <si>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</si>
  <si>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</si>
  <si>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</si>
  <si>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</si>
  <si>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</si>
  <si>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</si>
  <si>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</si>
  <si>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</si>
  <si>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</si>
  <si>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</si>
  <si>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</si>
  <si>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</si>
  <si>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</si>
  <si>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</si>
  <si>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</si>
  <si>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</si>
  <si>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</si>
  <si>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</si>
  <si>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</si>
  <si>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</si>
  <si>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</si>
  <si>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</si>
  <si>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</si>
  <si>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</si>
  <si>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</si>
  <si>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</si>
  <si>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</si>
  <si>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</si>
  <si>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</si>
  <si>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</si>
  <si>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</si>
  <si>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</si>
  <si>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</si>
  <si>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</si>
  <si>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</si>
  <si>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</si>
  <si>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</si>
  <si>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</si>
  <si>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</si>
  <si>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</si>
  <si>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</si>
  <si>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</si>
  <si>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</si>
  <si>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</si>
  <si>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</si>
  <si>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</si>
  <si>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</si>
  <si>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</si>
  <si>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</si>
  <si>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</si>
  <si>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</si>
  <si>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</si>
  <si>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</si>
  <si>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</si>
  <si>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</si>
  <si>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</si>
  <si>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</si>
  <si>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</si>
  <si>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</si>
  <si>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</si>
  <si>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</si>
  <si>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</si>
  <si>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</si>
  <si>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</si>
  <si>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</si>
  <si>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</si>
  <si>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</si>
  <si>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</si>
  <si>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</si>
  <si>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</si>
  <si>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</si>
  <si>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</si>
  <si>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</si>
  <si>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</si>
  <si>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</si>
  <si>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</si>
  <si>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</si>
  <si>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</si>
  <si>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</si>
  <si>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</si>
  <si>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</si>
  <si>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</si>
  <si>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</si>
  <si>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</si>
  <si>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</si>
  <si>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</si>
  <si>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</si>
  <si>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</si>
  <si>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</si>
  <si>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</si>
  <si>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</si>
  <si>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</si>
  <si>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</si>
  <si>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</si>
  <si>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</si>
  <si>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</si>
  <si>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</si>
  <si>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</si>
  <si>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</si>
  <si>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</si>
  <si>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</si>
  <si>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</si>
  <si>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</si>
  <si>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</si>
  <si>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</si>
  <si>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</si>
  <si>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</si>
  <si>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</si>
  <si>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</si>
  <si>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</si>
  <si>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</si>
  <si>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</si>
  <si>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</si>
  <si>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</si>
  <si>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</si>
  <si>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</si>
  <si>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</si>
  <si>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</si>
  <si>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</si>
  <si>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</si>
  <si>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</si>
  <si>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</si>
  <si>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</si>
  <si>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</si>
  <si>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</si>
  <si>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</si>
  <si>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</si>
  <si>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</si>
  <si>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</si>
  <si>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</si>
  <si>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</si>
  <si>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</si>
  <si>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</si>
  <si>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</si>
  <si>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</si>
  <si>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</si>
  <si>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</si>
  <si>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</si>
  <si>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</si>
  <si>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</si>
  <si>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</si>
  <si>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</si>
  <si>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</si>
  <si>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</si>
  <si>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</si>
  <si>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</si>
  <si>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</si>
  <si>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</si>
  <si>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</si>
  <si>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</si>
  <si>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</si>
  <si>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</si>
  <si>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</si>
  <si>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</si>
  <si>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</si>
  <si>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</si>
  <si>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</si>
  <si>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</si>
  <si>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</si>
  <si>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</si>
  <si>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</si>
  <si>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</si>
  <si>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</si>
  <si>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</si>
  <si>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</si>
  <si>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</si>
  <si>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</si>
  <si>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</si>
  <si>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</si>
  <si>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</si>
  <si>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</si>
  <si>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</si>
  <si>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</si>
  <si>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</si>
  <si>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</si>
  <si>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</si>
  <si>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</si>
  <si>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</si>
  <si>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</si>
  <si>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</si>
  <si>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</si>
  <si>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</si>
  <si>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</si>
  <si>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</si>
  <si>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</si>
  <si>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</si>
  <si>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</si>
  <si>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</si>
  <si>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</si>
  <si>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</si>
  <si>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</si>
  <si>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</si>
  <si>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</si>
  <si>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</si>
  <si>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</si>
  <si>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</si>
  <si>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</si>
  <si>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</si>
  <si>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</si>
  <si>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</si>
  <si>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</si>
  <si>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</si>
  <si>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</si>
  <si>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</si>
  <si>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</si>
  <si>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</si>
  <si>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</si>
  <si>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</si>
  <si>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</si>
  <si>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</si>
  <si>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</si>
  <si>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</si>
  <si>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</si>
  <si>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</si>
  <si>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</si>
  <si>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</si>
  <si>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</si>
  <si>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</si>
  <si>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</si>
  <si>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</si>
  <si>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</si>
  <si>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</si>
  <si>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</si>
  <si>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</si>
  <si>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</si>
  <si>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</si>
  <si>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</si>
  <si>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</si>
  <si>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</si>
  <si>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</si>
  <si>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</si>
  <si>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</si>
  <si>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</si>
  <si>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</si>
  <si>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</si>
  <si>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</si>
  <si>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</si>
  <si>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</si>
  <si>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</si>
  <si>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</si>
  <si>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</si>
  <si>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</si>
  <si>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</si>
  <si>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</si>
  <si>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</si>
  <si>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</si>
  <si>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</si>
  <si>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</si>
  <si>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</si>
  <si>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</si>
  <si>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</si>
  <si>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</si>
  <si>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</si>
  <si>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</si>
  <si>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</si>
  <si>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</si>
  <si>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</si>
  <si>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</si>
  <si>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</si>
  <si>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</si>
  <si>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</si>
  <si>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</si>
  <si>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</si>
  <si>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</si>
  <si>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</si>
  <si>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</si>
  <si>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</si>
  <si>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</si>
  <si>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</si>
  <si>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</si>
  <si>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</si>
  <si>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</si>
  <si>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</si>
  <si>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</si>
  <si>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</si>
  <si>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</si>
  <si>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</si>
  <si>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</si>
  <si>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</si>
  <si>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</si>
  <si>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</si>
  <si>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</si>
  <si>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</si>
  <si>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</si>
  <si>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</si>
  <si>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</si>
  <si>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</si>
  <si>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</si>
  <si>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</si>
  <si>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</si>
  <si>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</si>
  <si>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</si>
  <si>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</si>
  <si>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</si>
  <si>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</si>
  <si>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</si>
  <si>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</si>
  <si>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</si>
  <si>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</si>
  <si>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</si>
  <si>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</si>
  <si>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</si>
  <si>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</si>
  <si>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</si>
  <si>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</si>
  <si>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</si>
  <si>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</si>
  <si>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</si>
  <si>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</si>
  <si>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</si>
  <si>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</si>
  <si>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</si>
  <si>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</si>
  <si>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</si>
  <si>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</si>
  <si>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</si>
  <si>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</si>
  <si>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</si>
  <si>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</si>
  <si>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</si>
  <si>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</si>
  <si>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</si>
  <si>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</si>
  <si>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</si>
  <si>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</si>
  <si>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</si>
  <si>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</si>
  <si>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</si>
  <si>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</si>
  <si>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</si>
  <si>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</si>
  <si>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</si>
  <si>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</si>
  <si>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</si>
  <si>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</si>
  <si>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</si>
  <si>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</si>
  <si>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</si>
  <si>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</si>
  <si>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</si>
  <si>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</si>
  <si>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</si>
  <si>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</si>
  <si>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</si>
  <si>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</si>
  <si>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</si>
  <si>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</si>
  <si>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</si>
  <si>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</si>
  <si>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</si>
  <si>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</si>
  <si>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</si>
  <si>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</si>
  <si>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</si>
  <si>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</si>
  <si>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</si>
  <si>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</si>
  <si>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</si>
  <si>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</si>
  <si>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</si>
  <si>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</si>
  <si>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</si>
  <si>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</si>
  <si>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</si>
  <si>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</si>
  <si>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</si>
  <si>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</si>
  <si>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</si>
  <si>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</si>
  <si>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</si>
  <si>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</si>
  <si>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</si>
  <si>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</si>
  <si>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</si>
  <si>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</si>
  <si>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</si>
  <si>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</si>
  <si>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</si>
  <si>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</si>
  <si>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</si>
  <si>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</si>
  <si>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</si>
  <si>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</si>
  <si>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</si>
  <si>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</si>
  <si>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</si>
  <si>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</si>
  <si>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</si>
  <si>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</si>
  <si>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</si>
  <si>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</si>
  <si>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</si>
  <si>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</si>
  <si>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</si>
  <si>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</si>
  <si>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</si>
  <si>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</si>
  <si>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</si>
  <si>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</si>
  <si>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</si>
  <si>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</si>
  <si>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</si>
  <si>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</si>
  <si>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</si>
  <si>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</si>
  <si>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</si>
  <si>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</si>
  <si>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</si>
  <si>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</si>
  <si>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</si>
  <si>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</si>
  <si>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</si>
  <si>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</si>
  <si>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</si>
  <si>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</si>
  <si>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</si>
  <si>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</si>
  <si>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</si>
  <si>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</si>
  <si>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</si>
  <si>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</si>
  <si>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</si>
  <si>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</si>
  <si>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</si>
  <si>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</si>
  <si>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</si>
  <si>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</si>
  <si>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</si>
  <si>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</si>
  <si>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</si>
  <si>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</si>
  <si>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</si>
  <si>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</si>
  <si>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</si>
  <si>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</si>
  <si>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</si>
  <si>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</si>
  <si>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</si>
  <si>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</si>
  <si>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</si>
  <si>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</si>
  <si>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</si>
  <si>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</si>
  <si>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</si>
  <si>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</si>
  <si>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</si>
  <si>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</si>
  <si>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</si>
  <si>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</si>
  <si>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</si>
  <si>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</si>
  <si>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</si>
  <si>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</si>
  <si>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</si>
  <si>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</si>
  <si>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</si>
  <si>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</si>
  <si>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</si>
  <si>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</si>
  <si>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</si>
  <si>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</si>
  <si>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</si>
  <si>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</si>
  <si>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</si>
  <si>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</si>
  <si>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</si>
  <si>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</si>
  <si>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</si>
  <si>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</si>
  <si>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</si>
  <si>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</si>
  <si>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</si>
  <si>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</si>
  <si>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</si>
  <si>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</si>
  <si>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</si>
  <si>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</si>
  <si>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</si>
  <si>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</si>
  <si>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</si>
  <si>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</si>
  <si>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</si>
  <si>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</si>
  <si>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</si>
  <si>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</si>
  <si>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</si>
  <si>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</si>
  <si>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</si>
  <si>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</si>
  <si>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</si>
  <si>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</si>
  <si>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</si>
  <si>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</si>
  <si>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</si>
  <si>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</si>
  <si>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</si>
  <si>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</si>
  <si>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</si>
  <si>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</si>
  <si>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</si>
  <si>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</si>
  <si>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</si>
  <si>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</si>
  <si>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</si>
  <si>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</si>
  <si>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</si>
  <si>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</si>
  <si>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</si>
  <si>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</si>
  <si>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</si>
  <si>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</si>
  <si>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</si>
  <si>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</si>
  <si>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</si>
  <si>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</si>
  <si>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</si>
  <si>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</si>
  <si>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</si>
  <si>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</si>
  <si>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</si>
  <si>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</si>
  <si>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</si>
  <si>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</si>
  <si>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</si>
  <si>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</si>
  <si>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</si>
  <si>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</si>
  <si>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</si>
  <si>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</si>
  <si>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</si>
  <si>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</si>
  <si>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</si>
  <si>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</si>
  <si>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</si>
  <si>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</si>
  <si>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</si>
  <si>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</si>
  <si>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</si>
  <si>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</si>
  <si>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</si>
  <si>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</si>
  <si>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</si>
  <si>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</si>
  <si>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</si>
  <si>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</si>
  <si>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</si>
  <si>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</si>
  <si>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</si>
  <si>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</si>
  <si>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</si>
  <si>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</si>
  <si>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</si>
  <si>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</si>
  <si>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</si>
  <si>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</si>
  <si>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</si>
  <si>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</si>
  <si>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</si>
  <si>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</si>
  <si>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</si>
  <si>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</si>
  <si>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</si>
  <si>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</si>
  <si>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</si>
  <si>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</si>
  <si>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</si>
  <si>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</si>
  <si>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</si>
  <si>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</si>
  <si>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</si>
  <si>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</si>
  <si>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</si>
  <si>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</si>
  <si>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</si>
  <si>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</si>
  <si>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</si>
  <si>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</si>
  <si>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</si>
  <si>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</si>
  <si>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</si>
  <si>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</si>
  <si>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</si>
  <si>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</si>
  <si>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</si>
  <si>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</si>
  <si>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</si>
  <si>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</si>
  <si>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</si>
  <si>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</si>
  <si>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</si>
  <si>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</si>
  <si>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</si>
  <si>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</si>
  <si>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</si>
  <si>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</si>
  <si>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</si>
  <si>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</si>
  <si>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</si>
  <si>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</si>
  <si>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</si>
  <si>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</si>
  <si>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</si>
  <si>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</si>
  <si>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</si>
  <si>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</si>
  <si>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</si>
  <si>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</si>
  <si>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</si>
  <si>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</si>
  <si>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</si>
  <si>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</si>
  <si>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</si>
  <si>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</si>
  <si>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</si>
  <si>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</si>
  <si>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</si>
  <si>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</si>
  <si>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</si>
  <si>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</si>
  <si>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</si>
  <si>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</si>
  <si>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</si>
  <si>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</si>
  <si>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</si>
  <si>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</si>
  <si>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</si>
  <si>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</si>
  <si>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</si>
  <si>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</si>
  <si>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</si>
  <si>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</si>
  <si>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</si>
  <si>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</si>
  <si>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</si>
  <si>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</si>
  <si>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</si>
  <si>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</si>
  <si>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</si>
  <si>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</si>
  <si>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</si>
  <si>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</si>
  <si>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</si>
  <si>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</si>
  <si>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</si>
  <si>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</si>
  <si>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</si>
  <si>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</si>
  <si>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</si>
  <si>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</si>
  <si>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</si>
  <si>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</si>
  <si>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</si>
  <si>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</si>
  <si>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</si>
  <si>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</si>
  <si>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</si>
  <si>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</si>
  <si>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</si>
  <si>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</si>
  <si>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</si>
  <si>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</si>
  <si>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</si>
  <si>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</si>
  <si>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</si>
  <si>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</si>
  <si>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</si>
  <si>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</si>
  <si>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</si>
  <si>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</si>
  <si>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</si>
  <si>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</si>
  <si>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</si>
  <si>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</si>
  <si>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</si>
  <si>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</si>
  <si>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</si>
  <si>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</si>
  <si>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</si>
  <si>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</si>
  <si>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</si>
  <si>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</si>
  <si>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</si>
  <si>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</si>
  <si>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</si>
  <si>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</si>
  <si>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</si>
  <si>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</si>
  <si>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</si>
  <si>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</si>
  <si>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</si>
  <si>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</si>
  <si>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</si>
  <si>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</si>
  <si>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</si>
  <si>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</si>
  <si>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</si>
  <si>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</si>
  <si>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</si>
  <si>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</si>
  <si>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</si>
  <si>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</si>
  <si>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</si>
  <si>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</si>
  <si>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</si>
  <si>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</si>
  <si>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</si>
  <si>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</si>
  <si>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</si>
  <si>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</si>
  <si>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</si>
  <si>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</si>
  <si>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</si>
  <si>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</si>
  <si>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</si>
  <si>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</si>
  <si>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</si>
  <si>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</si>
  <si>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</si>
  <si>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</si>
  <si>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</si>
  <si>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</si>
  <si>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</si>
  <si>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</si>
  <si>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</si>
  <si>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</si>
  <si>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</si>
  <si>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</si>
  <si>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</si>
  <si>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</si>
  <si>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</si>
  <si>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</si>
  <si>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</si>
  <si>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</si>
  <si>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</si>
  <si>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</si>
  <si>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</si>
  <si>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</si>
  <si>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</si>
  <si>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</si>
  <si>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</si>
  <si>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</si>
  <si>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</si>
  <si>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</si>
  <si>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</si>
  <si>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</si>
  <si>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</si>
  <si>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</si>
  <si>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</si>
  <si>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</si>
  <si>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</si>
  <si>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</si>
  <si>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</si>
  <si>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</si>
  <si>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</si>
  <si>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</si>
  <si>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</si>
  <si>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</si>
  <si>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</si>
  <si>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</si>
  <si>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</si>
  <si>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</si>
  <si>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</si>
  <si>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</si>
  <si>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</si>
  <si>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</si>
  <si>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</si>
  <si>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</si>
  <si>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</si>
  <si>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</si>
  <si>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</si>
  <si>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</si>
  <si>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</si>
  <si>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</si>
  <si>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</si>
  <si>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</si>
  <si>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</si>
  <si>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</si>
  <si>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</si>
  <si>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</si>
  <si>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</si>
  <si>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</si>
  <si>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</si>
  <si>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</si>
  <si>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</si>
  <si>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</si>
  <si>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</si>
  <si>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</si>
  <si>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</si>
  <si>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</si>
  <si>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</si>
  <si>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</si>
  <si>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</si>
  <si>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</si>
  <si>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</si>
  <si>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</si>
  <si>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</si>
  <si>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</si>
  <si>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</si>
  <si>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</si>
  <si>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</si>
  <si>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</si>
  <si>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</si>
  <si>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</si>
  <si>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</si>
  <si>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</si>
  <si>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</si>
  <si>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</si>
  <si>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</si>
  <si>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</si>
  <si>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</si>
  <si>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</si>
  <si>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</si>
  <si>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</si>
  <si>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</si>
  <si>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</si>
  <si>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</si>
  <si>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</si>
  <si>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</si>
  <si>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</si>
  <si>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</si>
  <si>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</si>
  <si>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</si>
  <si>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</si>
  <si>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</si>
  <si>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</si>
  <si>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</si>
  <si>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</si>
  <si>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</si>
  <si>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</si>
  <si>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</si>
  <si>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</si>
  <si>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</si>
  <si>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</si>
  <si>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</si>
  <si>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</si>
  <si>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</si>
  <si>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</si>
  <si>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</si>
  <si>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</si>
  <si>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</si>
  <si>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</si>
  <si>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</si>
  <si>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</si>
  <si>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</si>
  <si>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</si>
  <si>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</si>
  <si>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</si>
  <si>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</si>
  <si>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</si>
  <si>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</si>
  <si>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</si>
  <si>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</si>
  <si>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</si>
  <si>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</si>
  <si>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</si>
  <si>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</si>
  <si>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</si>
  <si>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</si>
  <si>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</si>
  <si>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</si>
  <si>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</si>
  <si>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</si>
  <si>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</si>
  <si>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</si>
  <si>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</si>
  <si>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</si>
  <si>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</si>
  <si>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</si>
  <si>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</si>
  <si>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</si>
  <si>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</si>
  <si>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</si>
  <si>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</si>
  <si>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</si>
  <si>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</si>
  <si>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</si>
  <si>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</si>
  <si>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</si>
  <si>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</si>
  <si>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</si>
  <si>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</si>
  <si>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</si>
  <si>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</si>
  <si>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</si>
  <si>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</si>
  <si>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</si>
  <si>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</si>
  <si>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</si>
  <si>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</si>
  <si>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</si>
  <si>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</si>
  <si>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</si>
  <si>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</si>
  <si>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</si>
  <si>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</si>
  <si>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</si>
  <si>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</si>
  <si>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</si>
  <si>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</si>
  <si>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</si>
  <si>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</si>
  <si>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</si>
  <si>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</si>
  <si>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</si>
  <si>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</si>
  <si>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</si>
  <si>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</si>
  <si>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</si>
  <si>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</si>
  <si>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</si>
  <si>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</si>
  <si>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</si>
  <si>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</si>
  <si>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</si>
  <si>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</si>
  <si>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</si>
  <si>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</si>
  <si>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</si>
  <si>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</si>
  <si>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</si>
  <si>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</si>
  <si>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</si>
  <si>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</si>
  <si>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</si>
  <si>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</si>
  <si>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</si>
  <si>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</si>
  <si>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</si>
  <si>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</si>
  <si>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</si>
  <si>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</si>
  <si>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</si>
  <si>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</si>
  <si>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</si>
  <si>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</si>
  <si>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</si>
  <si>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</si>
  <si>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</si>
  <si>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</si>
  <si>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</si>
  <si>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</si>
  <si>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</si>
  <si>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</si>
  <si>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</si>
  <si>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</si>
  <si>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</si>
  <si>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</si>
  <si>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</si>
  <si>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</si>
  <si>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</si>
  <si>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</si>
  <si>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</si>
  <si>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</si>
  <si>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</si>
  <si>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</si>
  <si>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</si>
  <si>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</si>
  <si>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</si>
  <si>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</si>
  <si>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</si>
  <si>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</si>
  <si>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</si>
  <si>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</si>
  <si>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</si>
  <si>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</si>
  <si>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</si>
  <si>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</si>
  <si>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</si>
  <si>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</si>
  <si>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</si>
  <si>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</si>
  <si>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</si>
  <si>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</si>
  <si>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</si>
  <si>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</si>
  <si>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</si>
  <si>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</si>
  <si>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</si>
  <si>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</si>
  <si>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</si>
  <si>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</si>
  <si>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</si>
  <si>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</si>
  <si>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</si>
  <si>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</si>
  <si>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</si>
  <si>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</si>
  <si>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</si>
  <si>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</si>
  <si>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</si>
  <si>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</si>
  <si>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</si>
  <si>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</si>
  <si>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</si>
  <si>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</si>
  <si>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</si>
  <si>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</si>
  <si>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</si>
  <si>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</si>
  <si>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</si>
  <si>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</si>
  <si>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</si>
  <si>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</si>
  <si>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</si>
  <si>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</si>
  <si>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</si>
  <si>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</si>
  <si>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</si>
  <si>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</si>
  <si>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</si>
  <si>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</si>
  <si>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</si>
  <si>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</si>
  <si>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</si>
  <si>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</si>
  <si>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</si>
  <si>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</si>
  <si>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</si>
  <si>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</si>
  <si>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</si>
  <si>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</si>
  <si>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</si>
  <si>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</si>
  <si>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</si>
  <si>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</si>
  <si>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</si>
  <si>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</si>
  <si>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</si>
  <si>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</si>
  <si>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</si>
  <si>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</si>
  <si>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</si>
  <si>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</si>
  <si>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</si>
  <si>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</si>
  <si>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</si>
  <si>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</si>
  <si>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</si>
  <si>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</si>
  <si>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</si>
  <si>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</si>
  <si>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</si>
  <si>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</si>
  <si>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</si>
  <si>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</si>
  <si>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</si>
  <si>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</si>
  <si>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</si>
  <si>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</si>
  <si>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</si>
  <si>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</si>
  <si>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</si>
  <si>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</si>
  <si>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</si>
  <si>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</si>
  <si>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</si>
  <si>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</si>
  <si>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</si>
  <si>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</si>
  <si>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</si>
  <si>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</si>
  <si>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</si>
  <si>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</si>
  <si>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</si>
  <si>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</si>
  <si>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</si>
  <si>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</si>
  <si>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</si>
  <si>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</si>
  <si>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</si>
  <si>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</si>
  <si>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</si>
  <si>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</si>
  <si>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</si>
  <si>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</si>
  <si>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</si>
  <si>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</si>
  <si>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</si>
  <si>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</si>
  <si>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</si>
  <si>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</si>
  <si>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</si>
  <si>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</si>
  <si>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</si>
  <si>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</si>
  <si>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</si>
  <si>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</si>
  <si>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</si>
  <si>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</si>
  <si>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</si>
  <si>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</si>
  <si>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</si>
  <si>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</si>
  <si>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</si>
  <si>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</si>
  <si>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</si>
  <si>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</si>
  <si>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</si>
  <si>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</si>
  <si>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</si>
  <si>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</si>
  <si>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</si>
  <si>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</si>
  <si>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</si>
  <si>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</si>
  <si>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</si>
  <si>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</si>
  <si>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</si>
  <si>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</si>
  <si>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</si>
  <si>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</si>
  <si>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</si>
  <si>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</si>
  <si>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</si>
  <si>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</si>
  <si>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</si>
  <si>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</si>
  <si>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</si>
  <si>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</si>
  <si>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</si>
  <si>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</si>
  <si>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</si>
  <si>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</si>
  <si>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</si>
  <si>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</si>
  <si>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</si>
  <si>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</si>
  <si>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</si>
  <si>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</si>
  <si>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</si>
  <si>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</si>
  <si>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</si>
  <si>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</si>
  <si>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</si>
  <si>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</si>
  <si>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</si>
  <si>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</si>
  <si>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</si>
  <si>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</si>
  <si>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</si>
  <si>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</si>
  <si>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</si>
  <si>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</si>
  <si>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</si>
  <si>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</si>
  <si>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</si>
  <si>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</si>
  <si>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</si>
  <si>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</si>
  <si>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</si>
  <si>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</si>
  <si>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</si>
  <si>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</si>
  <si>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</si>
  <si>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</si>
  <si>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</si>
  <si>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</si>
  <si>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</si>
  <si>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</si>
  <si>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</si>
  <si>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</si>
  <si>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</si>
  <si>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</si>
  <si>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</si>
  <si>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</si>
  <si>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</si>
  <si>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</si>
  <si>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</si>
  <si>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</si>
  <si>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</si>
  <si>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</si>
  <si>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</si>
  <si>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</si>
  <si>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</si>
  <si>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</si>
  <si>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</si>
  <si>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</si>
  <si>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</si>
  <si>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</si>
  <si>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</si>
  <si>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</si>
  <si>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</si>
  <si>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</si>
  <si>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</si>
  <si>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</si>
  <si>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</si>
  <si>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</si>
  <si>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</si>
  <si>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</si>
  <si>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</si>
  <si>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</si>
  <si>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</si>
  <si>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</si>
  <si>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</si>
  <si>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</si>
  <si>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</si>
  <si>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</si>
  <si>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</si>
  <si>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</si>
  <si>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</si>
  <si>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</si>
  <si>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</si>
  <si>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</si>
  <si>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</si>
  <si>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</si>
  <si>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</si>
  <si>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</si>
  <si>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</si>
  <si>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</si>
  <si>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</si>
  <si>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</si>
  <si>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</si>
  <si>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</si>
  <si>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</si>
  <si>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</si>
  <si>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</si>
  <si>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</si>
  <si>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</si>
  <si>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</si>
  <si>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</si>
  <si>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</si>
  <si>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</si>
  <si>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</si>
  <si>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</si>
  <si>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</si>
  <si>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</si>
  <si>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</si>
  <si>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</si>
  <si>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</si>
  <si>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</si>
  <si>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</si>
  <si>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</si>
  <si>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</si>
  <si>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</si>
  <si>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</si>
  <si>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</si>
  <si>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</si>
  <si>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</si>
  <si>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</si>
  <si>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</si>
  <si>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</si>
  <si>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</si>
  <si>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</si>
  <si>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</si>
  <si>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</si>
  <si>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</si>
  <si>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</si>
  <si>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</si>
  <si>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</si>
  <si>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</si>
  <si>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</si>
  <si>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</si>
  <si>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</si>
  <si>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</si>
  <si>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</si>
  <si>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</si>
  <si>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</si>
  <si>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</si>
  <si>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</si>
  <si>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</si>
  <si>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</si>
  <si>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</si>
  <si>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</si>
  <si>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</si>
  <si>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</si>
  <si>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</si>
  <si>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</si>
  <si>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</si>
  <si>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</si>
  <si>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</si>
  <si>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</si>
  <si>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</si>
  <si>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</si>
  <si>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</si>
  <si>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</si>
  <si>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</si>
  <si>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</si>
  <si>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</si>
  <si>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</si>
  <si>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</si>
  <si>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</si>
  <si>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</si>
  <si>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</si>
  <si>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</si>
  <si>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</si>
  <si>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</si>
  <si>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</si>
  <si>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</si>
  <si>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</si>
  <si>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</si>
  <si>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</si>
  <si>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</si>
  <si>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</si>
  <si>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</si>
  <si>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</si>
  <si>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</si>
  <si>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</si>
  <si>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</si>
  <si>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</si>
  <si>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</si>
  <si>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</si>
  <si>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</si>
  <si>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</si>
  <si>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</si>
  <si>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</si>
  <si>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</si>
  <si>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</si>
  <si>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</si>
  <si>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</si>
  <si>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</si>
  <si>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</si>
  <si>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</si>
  <si>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</si>
  <si>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</si>
  <si>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</si>
  <si>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</si>
  <si>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</si>
  <si>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</si>
  <si>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</si>
  <si>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</si>
  <si>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</si>
  <si>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</si>
  <si>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</si>
  <si>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</si>
  <si>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</si>
  <si>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</si>
  <si>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</si>
  <si>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</si>
  <si>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</si>
  <si>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</si>
  <si>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</si>
  <si>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</si>
  <si>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</si>
  <si>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</si>
  <si>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</si>
  <si>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</si>
  <si>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</si>
  <si>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</si>
  <si>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</si>
  <si>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</si>
  <si>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</si>
  <si>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</si>
  <si>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</si>
  <si>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</si>
  <si>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</si>
  <si>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</si>
  <si>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</si>
  <si>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</si>
  <si>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</si>
  <si>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</si>
  <si>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</si>
  <si>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</si>
  <si>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</si>
  <si>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</si>
  <si>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</si>
  <si>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</si>
  <si>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</si>
  <si>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</si>
  <si>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</si>
  <si>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</si>
  <si>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</si>
  <si>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</si>
  <si>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</si>
  <si>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</si>
  <si>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</si>
  <si>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</si>
  <si>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</si>
  <si>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</si>
  <si>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</si>
  <si>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</si>
  <si>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</si>
  <si>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</si>
  <si>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</si>
  <si>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</si>
  <si>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</si>
  <si>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</si>
  <si>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</si>
  <si>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</si>
  <si>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</si>
  <si>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</si>
  <si>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</si>
  <si>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</si>
  <si>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</si>
  <si>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</si>
  <si>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</si>
  <si>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</si>
  <si>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</si>
  <si>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</si>
  <si>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</si>
  <si>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</si>
  <si>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</si>
  <si>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</si>
  <si>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</si>
  <si>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</si>
  <si>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</si>
  <si>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</si>
  <si>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</si>
  <si>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</si>
  <si>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</si>
  <si>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</si>
  <si>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</si>
  <si>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</si>
  <si>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</si>
  <si>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</si>
  <si>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</si>
  <si>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</si>
  <si>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</si>
  <si>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</si>
  <si>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</si>
  <si>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</si>
  <si>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</si>
  <si>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</si>
  <si>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</si>
  <si>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</si>
  <si>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</si>
  <si>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</si>
  <si>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</si>
  <si>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</si>
  <si>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</si>
  <si>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</si>
  <si>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</si>
  <si>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</si>
  <si>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</si>
  <si>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</si>
  <si>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</si>
  <si>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</si>
  <si>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</si>
  <si>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</si>
  <si>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</si>
  <si>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</si>
  <si>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</si>
  <si>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</si>
  <si>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</si>
  <si>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</si>
  <si>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</si>
  <si>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</si>
  <si>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</si>
  <si>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</si>
  <si>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</si>
  <si>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</si>
  <si>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</si>
  <si>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</si>
  <si>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</si>
  <si>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</si>
  <si>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</si>
  <si>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</si>
  <si>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</si>
  <si>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</si>
  <si>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</si>
  <si>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</si>
  <si>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</si>
  <si>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</si>
  <si>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</si>
  <si>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</si>
  <si>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</si>
  <si>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</si>
  <si>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</si>
  <si>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</si>
  <si>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</si>
  <si>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</si>
  <si>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</si>
  <si>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</si>
  <si>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</si>
  <si>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</si>
  <si>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</si>
  <si>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</si>
  <si>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</si>
  <si>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</si>
  <si>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</si>
  <si>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</si>
  <si>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</si>
  <si>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</si>
  <si>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</si>
  <si>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</si>
  <si>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</si>
  <si>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</si>
  <si>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</si>
  <si>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</si>
  <si>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</si>
  <si>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</si>
  <si>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</si>
  <si>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</si>
  <si>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</si>
  <si>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</si>
  <si>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</si>
  <si>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</si>
  <si>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</si>
  <si>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</si>
  <si>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</si>
  <si>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</si>
  <si>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</si>
  <si>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</si>
  <si>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</si>
  <si>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</si>
  <si>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</si>
  <si>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</si>
  <si>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</si>
  <si>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</si>
  <si>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</si>
  <si>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</si>
  <si>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</si>
  <si>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</si>
  <si>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</si>
  <si>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</si>
  <si>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</si>
  <si>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</si>
  <si>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</si>
  <si>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</si>
  <si>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</si>
  <si>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</si>
  <si>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</si>
  <si>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</si>
  <si>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</si>
  <si>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</si>
  <si>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</si>
  <si>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</si>
  <si>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</si>
  <si>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</si>
  <si>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</si>
  <si>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</si>
  <si>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</si>
  <si>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</si>
  <si>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</si>
  <si>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</si>
  <si>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</si>
  <si>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</si>
  <si>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</si>
  <si>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</si>
  <si>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</si>
  <si>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</si>
  <si>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</si>
  <si>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</si>
  <si>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</si>
  <si>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</si>
  <si>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</si>
  <si>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</si>
  <si>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</si>
  <si>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</si>
  <si>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</si>
  <si>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</si>
  <si>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</si>
  <si>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</si>
  <si>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</si>
  <si>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</si>
  <si>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</si>
  <si>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</si>
  <si>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</si>
  <si>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</si>
  <si>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</si>
  <si>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</si>
  <si>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</si>
  <si>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</si>
  <si>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</si>
  <si>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</si>
  <si>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</si>
  <si>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</si>
  <si>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</si>
  <si>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</si>
  <si>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</si>
  <si>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</si>
  <si>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</si>
  <si>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</si>
  <si>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</si>
  <si>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</si>
  <si>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</si>
  <si>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</si>
  <si>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</si>
  <si>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</si>
  <si>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</si>
  <si>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</si>
  <si>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</si>
  <si>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</si>
  <si>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</si>
  <si>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</si>
  <si>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</si>
  <si>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</si>
  <si>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</si>
  <si>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</si>
  <si>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</si>
  <si>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</si>
  <si>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</si>
  <si>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</si>
  <si>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</si>
  <si>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</si>
  <si>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</si>
  <si>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</si>
  <si>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</si>
  <si>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</si>
  <si>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</si>
  <si>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</si>
  <si>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</si>
  <si>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</si>
  <si>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</si>
  <si>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</si>
  <si>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</si>
  <si>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</si>
  <si>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</si>
  <si>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</si>
  <si>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</si>
  <si>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</si>
  <si>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</si>
  <si>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</si>
  <si>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</si>
  <si>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</si>
  <si>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</si>
  <si>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</si>
  <si>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</si>
  <si>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</si>
  <si>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</si>
  <si>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</si>
  <si>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</si>
  <si>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</si>
  <si>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</si>
  <si>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</si>
  <si>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</si>
  <si>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</si>
  <si>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</si>
  <si>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</si>
  <si>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</si>
  <si>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</si>
  <si>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</si>
  <si>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</si>
  <si>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</si>
  <si>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</si>
  <si>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</si>
  <si>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</si>
  <si>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</si>
  <si>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</si>
  <si>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</si>
  <si>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</si>
  <si>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</si>
  <si>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</si>
  <si>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</si>
  <si>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</si>
  <si>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</si>
  <si>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</si>
  <si>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</si>
  <si>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</si>
  <si>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</si>
  <si>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</si>
  <si>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</si>
  <si>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</si>
  <si>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</si>
  <si>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</si>
  <si>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</si>
  <si>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</si>
  <si>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</si>
  <si>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</si>
  <si>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</si>
  <si>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</si>
  <si>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</si>
  <si>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</si>
  <si>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</si>
  <si>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</si>
  <si>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</si>
  <si>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</si>
  <si>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</si>
  <si>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</si>
  <si>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</si>
  <si>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</si>
  <si>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</si>
  <si>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</si>
  <si>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</si>
  <si>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</si>
  <si>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</si>
  <si>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</si>
  <si>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</si>
  <si>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</si>
  <si>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</si>
  <si>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</si>
  <si>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</si>
  <si>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</si>
  <si>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</si>
  <si>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</si>
  <si>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</si>
  <si>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</si>
  <si>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</si>
  <si>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</si>
  <si>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</si>
  <si>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</si>
  <si>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</si>
  <si>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</si>
  <si>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</si>
  <si>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</si>
  <si>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</si>
  <si>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</si>
  <si>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</si>
  <si>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</si>
  <si>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</si>
  <si>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</si>
  <si>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</si>
  <si>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</si>
  <si>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</si>
  <si>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</si>
  <si>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</si>
  <si>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</si>
  <si>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</si>
  <si>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</si>
  <si>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</si>
  <si>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</si>
  <si>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</si>
  <si>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</si>
  <si>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</si>
  <si>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</si>
  <si>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</si>
  <si>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</si>
  <si>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</si>
  <si>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</si>
  <si>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</si>
  <si>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</si>
  <si>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</si>
  <si>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</si>
  <si>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</si>
  <si>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</si>
  <si>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</si>
  <si>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</si>
  <si>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</si>
  <si>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</si>
  <si>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</si>
  <si>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</si>
  <si>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</si>
  <si>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</si>
  <si>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</si>
  <si>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</si>
  <si>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</si>
  <si>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</si>
  <si>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</si>
  <si>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</si>
  <si>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</si>
  <si>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</si>
  <si>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</si>
  <si>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</si>
  <si>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</si>
  <si>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</si>
  <si>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</si>
  <si>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</si>
  <si>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</si>
  <si>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</si>
  <si>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</si>
  <si>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</si>
  <si>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</si>
  <si>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</si>
  <si>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</si>
  <si>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</si>
  <si>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</si>
  <si>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</si>
  <si>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</si>
  <si>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</si>
  <si>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</si>
  <si>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</si>
  <si>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</si>
  <si>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</si>
  <si>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</si>
  <si>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</si>
  <si>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</si>
  <si>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</si>
  <si>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</si>
  <si>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</si>
  <si>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</si>
  <si>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</si>
  <si>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</si>
  <si>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</si>
  <si>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</si>
  <si>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</si>
  <si>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</si>
  <si>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</si>
  <si>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</si>
  <si>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</si>
  <si>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</si>
  <si>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</si>
  <si>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</si>
  <si>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</si>
  <si>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</si>
  <si>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</si>
  <si>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</si>
  <si>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</si>
  <si>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</si>
  <si>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</si>
  <si>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</si>
  <si>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</si>
  <si>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</si>
  <si>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</si>
  <si>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</si>
  <si>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</si>
  <si>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</si>
  <si>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</si>
  <si>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</si>
  <si>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</si>
  <si>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</si>
  <si>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</si>
  <si>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</si>
  <si>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</si>
  <si>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</si>
  <si>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</si>
  <si>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</si>
  <si>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</si>
  <si>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</si>
  <si>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</si>
  <si>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</si>
  <si>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</si>
  <si>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</si>
  <si>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</si>
  <si>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</si>
  <si>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</si>
  <si>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</si>
  <si>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</si>
  <si>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</si>
  <si>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</si>
  <si>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</si>
  <si>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</si>
  <si>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</si>
  <si>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</si>
  <si>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</si>
  <si>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</si>
  <si>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</si>
  <si>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</si>
  <si>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</si>
  <si>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</si>
  <si>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</si>
  <si>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</si>
  <si>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</si>
  <si>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</si>
  <si>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</si>
  <si>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</si>
  <si>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</si>
  <si>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</si>
  <si>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</si>
  <si>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</si>
  <si>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</si>
  <si>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</si>
  <si>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</si>
  <si>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</si>
  <si>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</si>
  <si>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</si>
  <si>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</si>
  <si>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</si>
  <si>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</si>
  <si>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</si>
  <si>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</si>
  <si>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</si>
  <si>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</si>
  <si>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</si>
  <si>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</si>
  <si>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</si>
  <si>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</si>
  <si>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</si>
  <si>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</si>
  <si>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</si>
  <si>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</si>
  <si>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</si>
  <si>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</si>
  <si>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</si>
  <si>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</si>
  <si>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</si>
  <si>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</si>
  <si>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</si>
  <si>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</si>
  <si>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</si>
  <si>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</si>
  <si>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</si>
  <si>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</si>
  <si>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</si>
  <si>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</si>
  <si>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</si>
  <si>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</si>
  <si>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</si>
  <si>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</si>
  <si>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</si>
  <si>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</si>
  <si>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</si>
  <si>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</si>
  <si>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</si>
  <si>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</si>
  <si>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</si>
  <si>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</si>
  <si>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</si>
  <si>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</si>
  <si>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</si>
  <si>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</si>
  <si>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</si>
  <si>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</si>
  <si>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</si>
  <si>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</si>
  <si>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</si>
  <si>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</si>
  <si>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</si>
  <si>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</si>
  <si>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</si>
  <si>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</si>
  <si>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</si>
  <si>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</si>
  <si>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</si>
  <si>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</si>
  <si>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</si>
  <si>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</si>
  <si>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</si>
  <si>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</si>
  <si>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</si>
  <si>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</si>
  <si>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</si>
  <si>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</si>
  <si>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</si>
  <si>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</si>
  <si>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</si>
  <si>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</si>
  <si>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</si>
  <si>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</si>
  <si>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</si>
  <si>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</si>
  <si>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</si>
  <si>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</si>
  <si>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</si>
  <si>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</si>
  <si>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</si>
  <si>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</si>
  <si>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</si>
  <si>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</si>
  <si>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</si>
  <si>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</si>
  <si>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</si>
  <si>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</si>
  <si>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</si>
  <si>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</si>
  <si>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</si>
  <si>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</si>
  <si>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</si>
  <si>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</si>
  <si>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</si>
  <si>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</si>
  <si>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</si>
  <si>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</si>
  <si>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</si>
  <si>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</si>
  <si>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</si>
  <si>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</si>
  <si>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</si>
  <si>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</si>
  <si>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</si>
  <si>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</si>
  <si>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</si>
  <si>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</si>
  <si>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</si>
  <si>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</si>
  <si>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</si>
  <si>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</si>
  <si>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</si>
  <si>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</si>
  <si>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</si>
  <si>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</si>
  <si>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</si>
  <si>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</si>
  <si>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</si>
  <si>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</si>
  <si>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</si>
  <si>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</si>
  <si>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</si>
  <si>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</si>
  <si>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</si>
  <si>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</si>
  <si>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</si>
  <si>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</si>
  <si>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</si>
  <si>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</si>
  <si>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</si>
  <si>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</si>
  <si>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</si>
  <si>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</si>
  <si>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</si>
  <si>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</si>
  <si>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</si>
  <si>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</si>
  <si>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</si>
  <si>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</si>
  <si>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</si>
  <si>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</si>
  <si>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</si>
  <si>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</si>
  <si>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</si>
  <si>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</si>
  <si>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</si>
  <si>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</si>
  <si>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</si>
  <si>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</si>
  <si>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</si>
  <si>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</si>
  <si>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</si>
  <si>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</si>
  <si>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</si>
  <si>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</si>
  <si>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</si>
  <si>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</si>
  <si>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</si>
  <si>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</si>
  <si>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</si>
  <si>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</si>
  <si>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</si>
  <si>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</si>
  <si>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</si>
  <si>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</si>
  <si>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</si>
  <si>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</si>
  <si>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</si>
  <si>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</si>
  <si>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</si>
  <si>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</si>
  <si>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</si>
  <si>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</si>
  <si>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</si>
  <si>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</si>
  <si>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</si>
  <si>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</si>
  <si>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</si>
  <si>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</si>
  <si>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</si>
  <si>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</si>
  <si>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</si>
  <si>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</si>
  <si>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</si>
  <si>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</si>
  <si>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</si>
  <si>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</si>
  <si>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</si>
  <si>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</si>
  <si>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</si>
  <si>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</si>
  <si>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</si>
  <si>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</si>
  <si>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</si>
  <si>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</si>
  <si>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</si>
  <si>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</si>
  <si>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</si>
  <si>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</si>
  <si>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</si>
  <si>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</si>
  <si>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</si>
  <si>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</si>
  <si>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</si>
  <si>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</si>
  <si>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</si>
  <si>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</si>
  <si>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</si>
  <si>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</si>
  <si>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</si>
  <si>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</si>
  <si>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</si>
  <si>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</si>
  <si>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</si>
  <si>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</si>
  <si>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</si>
  <si>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</si>
  <si>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</si>
  <si>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</si>
  <si>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</si>
  <si>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</si>
  <si>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</si>
  <si>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</si>
  <si>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</si>
  <si>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</si>
  <si>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</si>
  <si>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</si>
  <si>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</si>
  <si>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</si>
  <si>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</si>
  <si>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</si>
  <si>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</si>
  <si>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</si>
  <si>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</si>
  <si>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</si>
  <si>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</si>
  <si>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</si>
  <si>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</si>
  <si>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</si>
  <si>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</si>
  <si>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</si>
  <si>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</si>
  <si>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</si>
  <si>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</si>
  <si>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</si>
  <si>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</si>
  <si>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</si>
  <si>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</si>
  <si>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</si>
  <si>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</si>
  <si>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</si>
  <si>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</si>
  <si>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</si>
  <si>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</si>
  <si>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</si>
  <si>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</si>
  <si>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</si>
  <si>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</si>
  <si>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</si>
  <si>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</si>
  <si>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</si>
  <si>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</si>
  <si>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</si>
  <si>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</si>
  <si>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</si>
  <si>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</si>
  <si>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</si>
  <si>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</si>
  <si>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</si>
  <si>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</si>
  <si>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</si>
  <si>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</si>
  <si>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</si>
  <si>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</si>
  <si>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</si>
  <si>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</si>
  <si>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</si>
  <si>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</si>
  <si>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</si>
  <si>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</si>
  <si>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</si>
  <si>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</si>
  <si>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</si>
  <si>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</si>
  <si>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</si>
  <si>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</si>
  <si>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</si>
  <si>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</si>
  <si>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</si>
  <si>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</si>
  <si>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</si>
  <si>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</si>
  <si>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</si>
  <si>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</si>
  <si>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</si>
  <si>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</si>
  <si>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</si>
  <si>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</si>
  <si>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</si>
  <si>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</si>
  <si>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</si>
  <si>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</si>
  <si>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</si>
  <si>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</si>
  <si>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</si>
  <si>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</si>
  <si>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</si>
  <si>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</si>
  <si>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</si>
  <si>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</si>
  <si>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</si>
  <si>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</si>
  <si>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</si>
  <si>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</si>
  <si>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</si>
  <si>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</si>
  <si>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</si>
  <si>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</si>
  <si>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</si>
  <si>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</si>
  <si>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</si>
  <si>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</si>
  <si>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</si>
  <si>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</si>
  <si>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</si>
  <si>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</si>
  <si>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</si>
  <si>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</si>
  <si>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</si>
  <si>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</si>
  <si>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</si>
  <si>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</si>
  <si>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</si>
  <si>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</si>
  <si>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</si>
  <si>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</si>
  <si>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</si>
  <si>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</si>
  <si>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</si>
  <si>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</si>
  <si>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</si>
  <si>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</si>
  <si>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</si>
  <si>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</si>
  <si>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</si>
  <si>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</si>
  <si>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</si>
  <si>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</si>
  <si>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</si>
  <si>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</si>
  <si>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</si>
  <si>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</si>
  <si>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</si>
  <si>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</si>
  <si>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</si>
  <si>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</si>
  <si>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</si>
  <si>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</si>
  <si>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</si>
  <si>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</si>
  <si>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</si>
  <si>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</si>
  <si>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</si>
  <si>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</si>
  <si>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</si>
  <si>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</si>
  <si>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</si>
  <si>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</si>
  <si>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</si>
  <si>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</si>
  <si>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</si>
  <si>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</si>
  <si>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</si>
  <si>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</si>
  <si>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</si>
  <si>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</si>
  <si>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</si>
  <si>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</si>
  <si>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</si>
  <si>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</si>
  <si>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</si>
  <si>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</si>
  <si>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</si>
  <si>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</si>
  <si>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</si>
  <si>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</si>
  <si>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</si>
  <si>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</si>
  <si>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</si>
  <si>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</si>
  <si>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</si>
  <si>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</si>
  <si>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</si>
  <si>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</si>
  <si>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</si>
  <si>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</si>
  <si>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</si>
  <si>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</si>
  <si>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</si>
  <si>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</si>
  <si>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</si>
  <si>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</si>
  <si>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</si>
  <si>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</si>
  <si>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</si>
  <si>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</si>
  <si>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</si>
  <si>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</si>
  <si>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</si>
  <si>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</si>
  <si>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</si>
  <si>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</si>
  <si>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</si>
  <si>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</si>
  <si>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</si>
  <si>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</si>
  <si>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</si>
  <si>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</si>
  <si>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</si>
  <si>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</si>
  <si>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</si>
  <si>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</si>
  <si>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</si>
  <si>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</si>
  <si>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</si>
  <si>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</si>
  <si>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</si>
  <si>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</si>
  <si>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</si>
  <si>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</si>
  <si>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</si>
  <si>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</si>
  <si>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</si>
  <si>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</si>
  <si>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</si>
  <si>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</si>
  <si>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</si>
  <si>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</si>
  <si>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</si>
  <si>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</si>
  <si>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</si>
  <si>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</si>
  <si>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</si>
  <si>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</si>
  <si>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</si>
  <si>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</si>
  <si>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</si>
  <si>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</si>
  <si>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</si>
  <si>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</si>
  <si>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</si>
  <si>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</si>
  <si>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</si>
  <si>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</si>
  <si>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</si>
  <si>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</si>
  <si>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</si>
  <si>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</si>
  <si>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</si>
  <si>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</si>
  <si>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</si>
  <si>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</si>
  <si>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</si>
  <si>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</si>
  <si>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</si>
  <si>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</si>
  <si>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</si>
  <si>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</si>
  <si>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</si>
  <si>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</si>
  <si>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</si>
  <si>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</si>
  <si>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</si>
  <si>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</si>
  <si>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</si>
  <si>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</si>
  <si>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</si>
  <si>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</si>
  <si>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</si>
  <si>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</si>
  <si>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</si>
  <si>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</si>
  <si>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</si>
  <si>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</si>
  <si>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</si>
  <si>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</si>
  <si>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</si>
  <si>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</si>
  <si>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</si>
  <si>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</si>
  <si>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</si>
  <si>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</si>
  <si>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</si>
  <si>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</si>
  <si>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</si>
  <si>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</si>
  <si>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</si>
  <si>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</si>
  <si>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</si>
  <si>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</si>
  <si>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</si>
  <si>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</si>
  <si>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</si>
  <si>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</si>
  <si>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</si>
  <si>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</si>
  <si>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</si>
  <si>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</si>
  <si>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</si>
  <si>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</si>
  <si>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</si>
  <si>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</si>
  <si>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</si>
  <si>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</si>
  <si>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</si>
  <si>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</si>
  <si>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</si>
  <si>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</si>
  <si>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</si>
  <si>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</si>
  <si>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</si>
  <si>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</si>
  <si>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</si>
  <si>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</si>
  <si>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</si>
  <si>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</si>
  <si>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</si>
  <si>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</si>
  <si>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</si>
  <si>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</si>
  <si>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</si>
  <si>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</si>
  <si>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</si>
  <si>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</si>
  <si>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</si>
  <si>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</si>
  <si>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</si>
  <si>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</si>
  <si>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</si>
  <si>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</si>
  <si>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</si>
  <si>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</si>
  <si>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</si>
  <si>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</si>
  <si>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</si>
  <si>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</si>
  <si>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</si>
  <si>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</si>
  <si>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</si>
  <si>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</si>
  <si>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</si>
  <si>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</si>
  <si>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</si>
  <si>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</si>
  <si>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</si>
  <si>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</si>
  <si>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</si>
  <si>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</si>
  <si>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</si>
  <si>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</si>
  <si>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</si>
  <si>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</si>
  <si>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</si>
  <si>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</si>
  <si>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</si>
  <si>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</si>
  <si>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</si>
  <si>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</si>
  <si>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</si>
  <si>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</si>
  <si>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</si>
  <si>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</si>
  <si>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</si>
  <si>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</si>
  <si>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</si>
  <si>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</si>
  <si>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</si>
  <si>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</si>
  <si>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</si>
  <si>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</si>
  <si>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</si>
  <si>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</si>
  <si>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</si>
  <si>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</si>
  <si>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</si>
  <si>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</si>
  <si>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</si>
  <si>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</si>
  <si>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</si>
  <si>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</si>
  <si>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</si>
  <si>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</si>
  <si>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</si>
  <si>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</si>
  <si>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</si>
  <si>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</si>
  <si>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</si>
  <si>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</si>
  <si>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</si>
  <si>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</si>
  <si>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</si>
  <si>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</si>
  <si>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</si>
  <si>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</si>
  <si>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</si>
  <si>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</si>
  <si>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</si>
  <si>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</si>
  <si>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</si>
  <si>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</si>
  <si>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</si>
  <si>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</si>
  <si>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</si>
  <si>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</si>
  <si>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</si>
  <si>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</si>
  <si>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</si>
  <si>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</si>
  <si>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</si>
  <si>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</si>
  <si>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</si>
  <si>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</si>
  <si>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</si>
  <si>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</si>
  <si>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</si>
  <si>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</si>
  <si>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</si>
  <si>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</si>
  <si>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</si>
  <si>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</si>
  <si>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</si>
  <si>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</si>
  <si>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</si>
  <si>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</si>
  <si>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</si>
  <si>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</si>
  <si>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</si>
  <si>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</si>
  <si>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</si>
  <si>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</si>
  <si>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</si>
  <si>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</si>
  <si>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</si>
  <si>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</si>
  <si>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</si>
  <si>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</si>
  <si>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</si>
  <si>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</si>
  <si>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</si>
  <si>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</si>
  <si>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</si>
  <si>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</si>
  <si>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</si>
  <si>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</si>
  <si>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</si>
  <si>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</si>
  <si>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</si>
  <si>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</si>
  <si>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</si>
  <si>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</si>
  <si>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</si>
  <si>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</si>
  <si>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</si>
  <si>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</si>
  <si>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</si>
  <si>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</si>
  <si>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</si>
  <si>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</si>
  <si>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</si>
  <si>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</si>
  <si>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</si>
  <si>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</si>
  <si>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</si>
  <si>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</si>
  <si>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</si>
  <si>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</si>
  <si>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</si>
  <si>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</si>
  <si>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</si>
  <si>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</si>
  <si>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</si>
  <si>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</si>
  <si>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</si>
  <si>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</si>
  <si>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</si>
  <si>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</si>
  <si>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</si>
  <si>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</si>
  <si>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</si>
  <si>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</si>
  <si>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</si>
  <si>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</si>
  <si>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</si>
  <si>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</si>
  <si>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</si>
  <si>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</si>
  <si>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</si>
  <si>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</si>
  <si>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</si>
  <si>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</si>
  <si>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</si>
  <si>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</si>
  <si>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</si>
  <si>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</si>
  <si>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</si>
  <si>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</si>
  <si>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</si>
  <si>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</si>
  <si>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</si>
  <si>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</si>
  <si>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</si>
  <si>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</si>
  <si>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</si>
  <si>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</si>
  <si>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</si>
  <si>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</si>
  <si>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</si>
  <si>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</si>
  <si>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</si>
  <si>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</si>
  <si>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</si>
  <si>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</si>
  <si>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</si>
  <si>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</si>
  <si>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</si>
  <si>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</si>
  <si>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</si>
  <si>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</si>
  <si>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</si>
  <si>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</si>
  <si>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</si>
  <si>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</si>
  <si>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</si>
  <si>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</si>
  <si>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</si>
  <si>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</si>
  <si>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</si>
  <si>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</si>
  <si>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</si>
  <si>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</si>
  <si>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</si>
  <si>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</si>
  <si>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</si>
  <si>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</si>
  <si>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</si>
  <si>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</si>
  <si>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</si>
  <si>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</si>
  <si>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</si>
  <si>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</si>
  <si>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</si>
  <si>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</si>
  <si>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</si>
  <si>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</si>
  <si>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</si>
  <si>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</si>
  <si>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</si>
  <si>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</si>
  <si>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</si>
  <si>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</si>
  <si>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</si>
  <si>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</si>
  <si>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</si>
  <si>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</si>
  <si>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</si>
  <si>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</si>
  <si>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</si>
  <si>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</si>
  <si>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</si>
  <si>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</si>
  <si>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</si>
  <si>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</si>
  <si>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</si>
  <si>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</si>
  <si>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</si>
  <si>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</si>
  <si>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</si>
  <si>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</si>
  <si>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</si>
  <si>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</si>
  <si>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</si>
  <si>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</si>
  <si>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</si>
  <si>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</si>
  <si>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</si>
  <si>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</si>
  <si>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</si>
  <si>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</si>
  <si>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</si>
  <si>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</si>
  <si>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</si>
  <si>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</si>
  <si>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</si>
  <si>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</si>
  <si>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</si>
  <si>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</si>
  <si>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</si>
  <si>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</si>
  <si>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</si>
  <si>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</si>
  <si>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</si>
  <si>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</si>
  <si>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</si>
  <si>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</si>
  <si>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</si>
  <si>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</si>
  <si>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</si>
  <si>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</si>
  <si>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</si>
  <si>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</si>
  <si>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</si>
  <si>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</si>
  <si>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</si>
  <si>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</si>
  <si>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</si>
  <si>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</si>
  <si>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</si>
  <si>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</si>
  <si>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</si>
  <si>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</si>
  <si>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</si>
  <si>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</si>
  <si>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</si>
  <si>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</si>
  <si>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</si>
  <si>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</si>
  <si>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</si>
  <si>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</si>
  <si>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</si>
  <si>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</si>
  <si>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</si>
  <si>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</si>
  <si>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</si>
  <si>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</si>
  <si>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</si>
  <si>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</si>
  <si>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</si>
  <si>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</si>
  <si>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</si>
  <si>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</si>
  <si>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</si>
  <si>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</si>
  <si>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</si>
  <si>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</si>
  <si>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</si>
  <si>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</si>
  <si>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</si>
  <si>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</si>
  <si>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</si>
  <si>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</si>
  <si>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</si>
  <si>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</si>
  <si>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</si>
  <si>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</si>
  <si>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</si>
  <si>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</si>
  <si>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</si>
  <si>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</si>
  <si>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</si>
  <si>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</si>
  <si>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</si>
  <si>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</si>
  <si>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</si>
  <si>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</si>
  <si>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</si>
  <si>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</si>
  <si>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</si>
  <si>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</si>
  <si>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</si>
  <si>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</si>
  <si>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</si>
  <si>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</si>
  <si>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</si>
  <si>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</si>
  <si>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</si>
  <si>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</si>
  <si>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</si>
  <si>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</si>
  <si>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</si>
  <si>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</si>
  <si>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</si>
  <si>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</si>
  <si>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</si>
  <si>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</si>
  <si>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</si>
  <si>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</si>
  <si>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</si>
  <si>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</si>
  <si>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</si>
  <si>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</si>
  <si>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</si>
  <si>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</si>
  <si>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</si>
  <si>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</si>
  <si>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</si>
  <si>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</si>
  <si>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</si>
  <si>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</si>
  <si>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</si>
  <si>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</si>
  <si>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</si>
  <si>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</si>
  <si>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</si>
  <si>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</si>
  <si>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</si>
  <si>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</si>
  <si>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</si>
  <si>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</si>
  <si>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</si>
  <si>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</si>
  <si>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</si>
  <si>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</si>
  <si>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</si>
  <si>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</si>
  <si>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</si>
  <si>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</si>
  <si>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</si>
  <si>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</si>
  <si>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</si>
  <si>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</si>
  <si>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</si>
  <si>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</si>
  <si>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</si>
  <si>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</si>
  <si>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</si>
  <si>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</si>
  <si>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</si>
  <si>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</si>
  <si>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</si>
  <si>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</si>
  <si>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</si>
  <si>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</si>
  <si>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</si>
  <si>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</si>
  <si>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</si>
  <si>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</si>
  <si>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</si>
  <si>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</si>
  <si>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</si>
  <si>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</si>
  <si>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</si>
  <si>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</si>
  <si>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</si>
  <si>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</si>
  <si>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</si>
  <si>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</si>
  <si>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</si>
  <si>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</si>
  <si>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</si>
  <si>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</si>
  <si>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</si>
  <si>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</si>
  <si>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</si>
  <si>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</si>
  <si>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</si>
  <si>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</si>
  <si>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</si>
  <si>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</si>
  <si>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</si>
  <si>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</si>
  <si>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</si>
  <si>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</si>
  <si>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</si>
  <si>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</si>
  <si>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</si>
  <si>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</si>
  <si>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</si>
  <si>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</si>
  <si>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</si>
  <si>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</si>
  <si>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</si>
  <si>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</si>
  <si>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</si>
  <si>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</si>
  <si>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</si>
  <si>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</si>
  <si>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</si>
  <si>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</si>
  <si>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</si>
  <si>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</si>
  <si>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</si>
  <si>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</si>
  <si>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</si>
  <si>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</si>
  <si>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</si>
  <si>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</si>
  <si>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</si>
  <si>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</si>
  <si>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</si>
  <si>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</si>
  <si>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</si>
  <si>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</si>
  <si>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</si>
  <si>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</si>
  <si>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</si>
  <si>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</si>
  <si>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</si>
  <si>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</si>
  <si>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</si>
  <si>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</si>
  <si>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</si>
  <si>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</si>
  <si>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</si>
  <si>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</si>
  <si>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</si>
  <si>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</si>
  <si>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</si>
  <si>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</si>
  <si>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</si>
  <si>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</si>
  <si>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</si>
  <si>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</si>
  <si>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</si>
  <si>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</si>
  <si>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</si>
  <si>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</si>
  <si>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</si>
  <si>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</si>
  <si>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</si>
  <si>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</si>
  <si>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</si>
  <si>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</si>
  <si>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</si>
  <si>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</si>
  <si>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</si>
  <si>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</si>
  <si>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</si>
  <si>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</si>
  <si>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</si>
  <si>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</si>
  <si>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</si>
  <si>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</si>
  <si>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</si>
  <si>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</si>
  <si>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</si>
  <si>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</si>
  <si>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</si>
  <si>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</si>
  <si>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</si>
  <si>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</si>
  <si>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</si>
  <si>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</si>
  <si>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</si>
  <si>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</si>
  <si>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</si>
  <si>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</si>
  <si>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</si>
  <si>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</si>
  <si>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</si>
  <si>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</si>
  <si>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</si>
  <si>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</si>
  <si>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</si>
  <si>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</si>
  <si>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</si>
  <si>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</si>
  <si>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</si>
  <si>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</si>
  <si>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</si>
  <si>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</si>
  <si>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</si>
  <si>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</si>
  <si>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</si>
  <si>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</si>
  <si>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</si>
  <si>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</si>
  <si>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</si>
  <si>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</si>
  <si>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</si>
  <si>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</si>
  <si>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</si>
  <si>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</si>
  <si>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</si>
  <si>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</si>
  <si>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</si>
  <si>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</si>
  <si>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</si>
  <si>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</si>
  <si>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</si>
  <si>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</si>
  <si>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</si>
  <si>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</si>
  <si>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</si>
  <si>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</si>
  <si>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</si>
  <si>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</si>
  <si>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</si>
  <si>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</si>
  <si>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</si>
  <si>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</si>
  <si>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</si>
  <si>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</si>
  <si>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</si>
  <si>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</si>
  <si>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</si>
  <si>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</si>
  <si>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</si>
  <si>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</si>
  <si>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</si>
  <si>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</si>
  <si>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</si>
  <si>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</si>
  <si>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</si>
  <si>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</si>
  <si>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</si>
  <si>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</si>
  <si>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</si>
  <si>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</si>
  <si>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</si>
  <si>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</si>
  <si>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</si>
  <si>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</si>
  <si>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</si>
  <si>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</si>
  <si>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</si>
  <si>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</si>
  <si>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</si>
  <si>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</si>
  <si>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</si>
  <si>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</si>
  <si>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</si>
  <si>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</si>
  <si>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</si>
  <si>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</si>
  <si>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</si>
  <si>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</si>
  <si>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</si>
  <si>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</si>
  <si>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</si>
  <si>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</si>
  <si>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</si>
  <si>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</si>
  <si>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</si>
  <si>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</si>
  <si>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</si>
  <si>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</si>
  <si>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</si>
  <si>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</si>
  <si>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</si>
  <si>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</si>
  <si>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</si>
  <si>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</si>
  <si>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</si>
  <si>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</si>
  <si>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</si>
  <si>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</si>
  <si>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</si>
  <si>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</si>
  <si>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</si>
  <si>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</si>
  <si>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</si>
  <si>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</si>
  <si>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</si>
  <si>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</si>
  <si>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</si>
  <si>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</si>
  <si>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</si>
  <si>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</si>
  <si>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</si>
  <si>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</si>
  <si>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</si>
  <si>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</si>
  <si>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</si>
  <si>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</si>
  <si>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</si>
  <si>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</si>
  <si>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</si>
  <si>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</si>
  <si>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</si>
  <si>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</si>
  <si>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</si>
  <si>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</si>
  <si>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</si>
  <si>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</si>
  <si>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</si>
  <si>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</si>
  <si>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</si>
  <si>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</si>
  <si>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</si>
  <si>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</si>
  <si>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</si>
  <si>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</si>
  <si>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</si>
  <si>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</si>
  <si>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</si>
  <si>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</si>
  <si>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</si>
  <si>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</si>
  <si>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</si>
  <si>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</si>
  <si>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</si>
  <si>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</si>
  <si>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</si>
  <si>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</si>
  <si>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</si>
  <si>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</si>
  <si>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</si>
  <si>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</si>
  <si>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</si>
  <si>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</si>
  <si>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</si>
  <si>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</si>
  <si>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</si>
  <si>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</si>
  <si>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</si>
  <si>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</si>
  <si>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</si>
  <si>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</si>
  <si>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</si>
  <si>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</si>
  <si>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</si>
  <si>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</si>
  <si>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</si>
  <si>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</si>
  <si>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</si>
  <si>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</si>
  <si>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</si>
  <si>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</si>
  <si>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</si>
  <si>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</si>
  <si>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</si>
  <si>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</si>
  <si>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</si>
  <si>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</si>
  <si>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</si>
  <si>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</si>
  <si>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</si>
  <si>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</si>
  <si>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</si>
  <si>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</si>
  <si>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</si>
  <si>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</si>
  <si>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</si>
  <si>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</si>
  <si>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</si>
  <si>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</si>
  <si>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</si>
  <si>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</si>
  <si>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</si>
  <si>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</si>
  <si>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</si>
  <si>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</si>
  <si>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</si>
  <si>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</si>
  <si>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</si>
  <si>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</si>
  <si>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</si>
  <si>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</si>
  <si>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</si>
  <si>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</si>
  <si>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</si>
  <si>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</si>
  <si>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</si>
  <si>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</si>
  <si>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</si>
  <si>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</si>
  <si>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</si>
  <si>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</si>
  <si>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</si>
  <si>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</si>
  <si>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</si>
  <si>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</si>
  <si>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</si>
  <si>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</si>
  <si>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</si>
  <si>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</si>
  <si>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</si>
  <si>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</si>
  <si>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</si>
  <si>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</si>
  <si>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</si>
  <si>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</si>
  <si>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</si>
  <si>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</si>
  <si>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</si>
  <si>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</si>
  <si>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</si>
  <si>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</si>
  <si>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</si>
  <si>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</si>
  <si>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</si>
  <si>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</si>
  <si>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</si>
  <si>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</si>
  <si>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</si>
  <si>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</si>
  <si>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</si>
  <si>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</si>
  <si>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</si>
  <si>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</si>
  <si>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</si>
  <si>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</si>
  <si>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</si>
  <si>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</si>
  <si>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</si>
  <si>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</si>
  <si>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</si>
  <si>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</si>
  <si>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</si>
  <si>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</si>
  <si>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</si>
  <si>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</si>
  <si>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</si>
  <si>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</si>
  <si>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</si>
  <si>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</si>
  <si>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</si>
  <si>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</si>
  <si>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</si>
  <si>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</si>
  <si>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</si>
  <si>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</si>
  <si>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</si>
  <si>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</si>
  <si>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</si>
  <si>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</si>
  <si>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</si>
  <si>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</si>
  <si>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</si>
  <si>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</si>
  <si>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</si>
  <si>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</si>
  <si>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</si>
  <si>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</si>
  <si>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</si>
  <si>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</si>
  <si>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</si>
  <si>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</si>
  <si>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</si>
  <si>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</si>
  <si>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</si>
  <si>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</si>
  <si>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</si>
  <si>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</si>
  <si>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</si>
  <si>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</si>
  <si>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</si>
  <si>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</si>
  <si>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</si>
  <si>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</si>
  <si>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</si>
  <si>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</si>
  <si>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</si>
  <si>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</si>
  <si>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</si>
  <si>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</si>
  <si>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</si>
  <si>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</si>
  <si>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</si>
  <si>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</si>
  <si>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</si>
  <si>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</si>
  <si>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</si>
  <si>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</si>
  <si>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</si>
  <si>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</si>
  <si>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</si>
  <si>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</si>
  <si>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</si>
  <si>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</si>
  <si>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</si>
  <si>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</si>
  <si>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</si>
  <si>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</si>
  <si>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</si>
  <si>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</si>
  <si>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</si>
  <si>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</si>
  <si>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</si>
  <si>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</si>
  <si>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</si>
  <si>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</si>
  <si>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</si>
  <si>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</si>
  <si>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</si>
  <si>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</si>
  <si>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</si>
  <si>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</si>
  <si>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</si>
  <si>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</si>
  <si>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</si>
  <si>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</si>
  <si>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</si>
  <si>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</si>
  <si>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</si>
  <si>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</si>
  <si>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</si>
  <si>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</si>
  <si>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</si>
  <si>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</si>
  <si>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</si>
  <si>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</si>
  <si>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</si>
  <si>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</si>
  <si>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</si>
  <si>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</si>
  <si>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</si>
  <si>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</si>
  <si>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</si>
  <si>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</si>
  <si>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</si>
  <si>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</si>
  <si>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</si>
  <si>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</si>
  <si>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</si>
  <si>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</si>
  <si>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</si>
  <si>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</si>
  <si>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</si>
  <si>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</si>
  <si>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</si>
  <si>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</si>
  <si>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</si>
  <si>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</si>
  <si>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</si>
  <si>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</si>
  <si>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</si>
  <si>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</si>
  <si>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</si>
  <si>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</si>
  <si>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</si>
  <si>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</si>
  <si>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</si>
  <si>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</si>
  <si>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</si>
  <si>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</si>
  <si>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</si>
  <si>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</si>
  <si>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</si>
  <si>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</si>
  <si>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</si>
  <si>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</si>
  <si>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</si>
  <si>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</si>
  <si>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</si>
  <si>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</si>
  <si>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</si>
  <si>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</si>
  <si>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</si>
  <si>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</si>
  <si>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</si>
  <si>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</si>
  <si>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</si>
  <si>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</si>
  <si>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</si>
  <si>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</si>
  <si>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</si>
  <si>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</si>
  <si>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</si>
  <si>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</si>
  <si>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</si>
  <si>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</si>
  <si>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</si>
  <si>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</si>
  <si>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</si>
  <si>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</si>
  <si>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</si>
  <si>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</si>
  <si>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</si>
  <si>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</si>
  <si>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</si>
  <si>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</si>
  <si>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</si>
  <si>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</si>
  <si>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</si>
  <si>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</si>
  <si>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</si>
  <si>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</si>
  <si>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</si>
  <si>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</si>
  <si>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</si>
  <si>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</si>
  <si>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</si>
  <si>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</si>
  <si>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</si>
  <si>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</si>
  <si>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</si>
  <si>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</si>
  <si>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</si>
  <si>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</si>
  <si>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</si>
  <si>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</si>
  <si>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</si>
  <si>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</si>
  <si>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</si>
  <si>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</si>
  <si>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</si>
  <si>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</si>
  <si>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</si>
  <si>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</si>
  <si>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</si>
  <si>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</si>
  <si>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</si>
  <si>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</si>
  <si>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</si>
  <si>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</si>
  <si>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</si>
  <si>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</si>
  <si>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</si>
  <si>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</si>
  <si>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</si>
  <si>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</si>
  <si>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</si>
  <si>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</si>
  <si>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</si>
  <si>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</si>
  <si>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</si>
  <si>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</si>
  <si>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</si>
  <si>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</si>
  <si>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</si>
  <si>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</si>
  <si>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</si>
  <si>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</si>
  <si>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</si>
  <si>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</si>
  <si>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</si>
  <si>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</si>
  <si>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</si>
  <si>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</si>
  <si>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</si>
  <si>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</si>
  <si>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</si>
  <si>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</si>
  <si>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</si>
  <si>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</si>
  <si>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</si>
  <si>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</si>
  <si>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</si>
  <si>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</si>
  <si>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</si>
  <si>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</si>
  <si>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</si>
  <si>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</si>
  <si>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</si>
  <si>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</si>
  <si>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</si>
  <si>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</si>
  <si>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</si>
  <si>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</si>
  <si>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</si>
  <si>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</si>
  <si>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</si>
  <si>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</si>
  <si>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</si>
  <si>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</si>
  <si>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</si>
  <si>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</si>
  <si>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</si>
  <si>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</si>
  <si>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</si>
  <si>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</si>
  <si>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</si>
  <si>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</si>
  <si>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</si>
  <si>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</si>
  <si>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</si>
  <si>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</si>
  <si>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</si>
  <si>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</si>
  <si>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</si>
  <si>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</si>
  <si>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</si>
  <si>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</si>
  <si>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</si>
  <si>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</si>
  <si>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</si>
  <si>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</si>
  <si>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</si>
  <si>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</si>
  <si>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</si>
  <si>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</si>
  <si>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</si>
  <si>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</si>
  <si>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</si>
  <si>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</si>
  <si>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</si>
  <si>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</si>
  <si>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</si>
  <si>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</si>
  <si>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</si>
  <si>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</si>
  <si>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</si>
  <si>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</si>
  <si>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</si>
  <si>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</si>
  <si>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</si>
  <si>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</si>
  <si>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</si>
  <si>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</si>
  <si>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</si>
  <si>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</si>
  <si>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</si>
  <si>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</si>
  <si>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</si>
  <si>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</si>
  <si>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</si>
  <si>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</si>
  <si>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</si>
  <si>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</si>
  <si>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</si>
  <si>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</si>
  <si>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</si>
  <si>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</si>
  <si>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</si>
  <si>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</si>
  <si>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</si>
  <si>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</si>
  <si>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</si>
  <si>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</si>
  <si>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</si>
  <si>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</si>
  <si>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</si>
  <si>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</si>
  <si>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</si>
  <si>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</si>
  <si>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</si>
  <si>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</si>
  <si>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</si>
  <si>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</si>
  <si>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</si>
  <si>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</si>
  <si>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</si>
  <si>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</si>
  <si>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</si>
  <si>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</si>
  <si>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</si>
  <si>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</si>
  <si>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</si>
  <si>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</si>
  <si>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</si>
  <si>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</si>
  <si>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</si>
  <si>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</si>
  <si>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</si>
  <si>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</si>
  <si>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</si>
  <si>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</si>
  <si>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</si>
  <si>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</si>
  <si>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</si>
  <si>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</si>
  <si>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</si>
  <si>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</si>
  <si>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</si>
  <si>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</si>
  <si>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</si>
  <si>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</si>
  <si>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</si>
  <si>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</si>
  <si>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</si>
  <si>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</si>
  <si>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</si>
  <si>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</si>
  <si>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</si>
  <si>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</si>
  <si>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</si>
  <si>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</si>
  <si>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</si>
  <si>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</si>
  <si>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</si>
  <si>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</si>
  <si>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</si>
  <si>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</si>
  <si>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</si>
  <si>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</si>
  <si>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</si>
  <si>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</si>
  <si>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</si>
  <si>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</si>
  <si>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</si>
  <si>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</si>
  <si>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</si>
  <si>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</si>
  <si>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</si>
  <si>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</si>
  <si>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</si>
  <si>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</si>
  <si>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</si>
  <si>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</si>
  <si>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</si>
  <si>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</si>
  <si>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</si>
  <si>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</si>
  <si>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</si>
  <si>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</si>
  <si>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</si>
  <si>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</si>
  <si>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</si>
  <si>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</si>
  <si>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</si>
  <si>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</si>
  <si>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</si>
  <si>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</si>
  <si>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</si>
  <si>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</si>
  <si>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</si>
  <si>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</si>
  <si>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</si>
  <si>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</si>
  <si>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</si>
  <si>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</si>
  <si>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</si>
  <si>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</si>
  <si>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</si>
  <si>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</si>
  <si>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</si>
  <si>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</si>
  <si>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</si>
  <si>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</si>
  <si>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</si>
  <si>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</si>
  <si>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</si>
  <si>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</si>
  <si>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</si>
  <si>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</si>
  <si>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</si>
  <si>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</si>
  <si>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</si>
  <si>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</si>
  <si>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</si>
  <si>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</si>
  <si>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</si>
  <si>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</si>
  <si>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</si>
  <si>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</si>
  <si>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</si>
  <si>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</si>
  <si>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</si>
  <si>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</si>
  <si>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</si>
  <si>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</si>
  <si>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</si>
  <si>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</si>
  <si>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</si>
  <si>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</si>
  <si>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</si>
  <si>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</si>
  <si>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</si>
  <si>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</si>
  <si>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</si>
  <si>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</si>
  <si>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</si>
  <si>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</si>
  <si>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</si>
  <si>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</si>
  <si>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</si>
  <si>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</si>
  <si>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</si>
  <si>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</si>
  <si>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</si>
  <si>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</si>
  <si>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</si>
  <si>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</si>
  <si>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</si>
  <si>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</si>
  <si>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</si>
  <si>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</si>
  <si>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</si>
  <si>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</si>
  <si>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</si>
  <si>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</si>
  <si>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</si>
  <si>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</si>
  <si>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</si>
  <si>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</si>
  <si>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</si>
  <si>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</si>
  <si>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</si>
  <si>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</si>
  <si>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</si>
  <si>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</si>
  <si>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</si>
  <si>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</si>
  <si>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</si>
  <si>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</si>
  <si>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</si>
  <si>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</si>
  <si>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</si>
  <si>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</si>
  <si>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</si>
  <si>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</si>
  <si>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</si>
  <si>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</si>
  <si>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</si>
  <si>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</si>
  <si>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</si>
  <si>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</si>
  <si>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</si>
  <si>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</si>
  <si>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</si>
  <si>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</si>
  <si>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</si>
  <si>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</si>
  <si>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</si>
  <si>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</si>
  <si>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</si>
  <si>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</si>
  <si>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</si>
  <si>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</si>
  <si>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</si>
  <si>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</si>
  <si>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</si>
  <si>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</si>
  <si>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</si>
  <si>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</si>
  <si>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</si>
  <si>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</si>
  <si>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</si>
  <si>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</si>
  <si>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</si>
  <si>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</si>
  <si>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</si>
  <si>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</si>
  <si>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</si>
  <si>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</si>
  <si>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</si>
  <si>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</si>
  <si>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</si>
  <si>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</si>
  <si>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</si>
  <si>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</si>
  <si>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</si>
  <si>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</si>
  <si>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</si>
  <si>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</si>
  <si>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</si>
  <si>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</si>
  <si>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</si>
  <si>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</si>
  <si>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</si>
  <si>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</si>
  <si>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</si>
  <si>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</si>
  <si>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</si>
  <si>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</si>
  <si>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</si>
  <si>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</si>
  <si>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</si>
  <si>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</si>
  <si>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</si>
  <si>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</si>
  <si>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</si>
  <si>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</si>
  <si>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</si>
  <si>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</si>
  <si>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</si>
  <si>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</si>
  <si>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</si>
  <si>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</si>
  <si>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</si>
  <si>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</si>
  <si>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</si>
  <si>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</si>
  <si>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</si>
  <si>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</si>
  <si>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</si>
  <si>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</si>
  <si>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</si>
  <si>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</si>
  <si>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</si>
  <si>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</si>
  <si>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</si>
  <si>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</si>
  <si>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</si>
  <si>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</si>
  <si>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</si>
  <si>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</si>
  <si>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</si>
  <si>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</si>
  <si>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</si>
  <si>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</si>
  <si>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</si>
  <si>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</si>
  <si>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</si>
  <si>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</si>
  <si>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</si>
  <si>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</si>
  <si>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</si>
  <si>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</si>
  <si>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</si>
  <si>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</si>
  <si>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</si>
  <si>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</si>
  <si>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</si>
  <si>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</si>
  <si>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</si>
  <si>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</si>
  <si>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</si>
  <si>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</si>
  <si>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</si>
  <si>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</si>
  <si>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</si>
  <si>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</si>
  <si>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</si>
  <si>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</si>
  <si>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</si>
  <si>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</si>
  <si>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</si>
  <si>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</si>
  <si>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</si>
  <si>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</si>
  <si>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</si>
  <si>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</si>
  <si>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</si>
  <si>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</si>
  <si>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</si>
  <si>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</si>
  <si>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</si>
  <si>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</si>
  <si>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</si>
  <si>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</si>
  <si>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</si>
  <si>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</si>
  <si>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</si>
  <si>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</si>
  <si>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</si>
  <si>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</si>
  <si>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</si>
  <si>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</si>
  <si>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</si>
  <si>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</si>
  <si>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</si>
  <si>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</si>
  <si>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</si>
  <si>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</si>
  <si>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</si>
  <si>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</si>
  <si>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</si>
  <si>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</si>
  <si>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</si>
  <si>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</si>
  <si>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</si>
  <si>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</si>
  <si>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</si>
  <si>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</si>
  <si>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</si>
  <si>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</si>
  <si>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</si>
  <si>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</si>
  <si>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</si>
  <si>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</si>
  <si>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</si>
  <si>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</si>
  <si>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</si>
  <si>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</si>
  <si>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</si>
  <si>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</si>
  <si>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</si>
  <si>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</si>
  <si>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</si>
  <si>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</si>
  <si>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</si>
  <si>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</si>
  <si>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</si>
  <si>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</si>
  <si>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</si>
  <si>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</si>
  <si>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</si>
  <si>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</si>
  <si>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</si>
  <si>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</si>
  <si>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</si>
  <si>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</si>
  <si>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</si>
  <si>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</si>
  <si>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</si>
  <si>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</si>
  <si>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</si>
  <si>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</si>
  <si>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</si>
  <si>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</si>
  <si>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</si>
  <si>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</si>
  <si>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</si>
  <si>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</si>
  <si>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</si>
  <si>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</si>
  <si>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</si>
  <si>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</si>
  <si>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</si>
  <si>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</si>
  <si>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</si>
  <si>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</si>
  <si>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</si>
  <si>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</si>
  <si>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</si>
  <si>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</si>
  <si>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</si>
  <si>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</si>
  <si>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</si>
  <si>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</si>
  <si>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</si>
  <si>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</si>
  <si>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</si>
  <si>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</si>
  <si>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</si>
  <si>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</si>
  <si>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</si>
  <si>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</si>
  <si>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</si>
  <si>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</si>
  <si>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</si>
  <si>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</si>
  <si>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</si>
  <si>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</si>
  <si>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</si>
  <si>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</si>
  <si>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</si>
  <si>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</si>
  <si>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</si>
  <si>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</si>
  <si>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</si>
  <si>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</si>
  <si>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</si>
  <si>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</si>
  <si>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</si>
  <si>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</si>
  <si>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</si>
  <si>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</si>
  <si>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</si>
  <si>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</si>
  <si>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</si>
  <si>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</si>
  <si>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</si>
  <si>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</si>
  <si>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</si>
  <si>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</si>
  <si>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</si>
  <si>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</si>
  <si>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</si>
  <si>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</si>
  <si>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</si>
  <si>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</si>
  <si>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</si>
  <si>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</si>
  <si>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</si>
  <si>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</si>
  <si>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</si>
  <si>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</si>
  <si>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</si>
  <si>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</si>
  <si>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</si>
  <si>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</si>
  <si>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</si>
  <si>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</si>
  <si>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</si>
  <si>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</si>
  <si>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</si>
  <si>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</si>
  <si>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</si>
  <si>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</si>
  <si>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</si>
  <si>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</si>
  <si>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</si>
  <si>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</si>
  <si>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</si>
  <si>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</si>
  <si>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</si>
  <si>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</si>
  <si>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</si>
  <si>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</si>
  <si>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</si>
  <si>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</si>
  <si>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</si>
  <si>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</si>
  <si>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</si>
  <si>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</si>
  <si>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</si>
  <si>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</si>
  <si>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</si>
  <si>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</si>
  <si>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</si>
  <si>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</si>
  <si>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</si>
  <si>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</si>
  <si>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</si>
  <si>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</si>
  <si>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</si>
  <si>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</si>
  <si>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</si>
  <si>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</si>
  <si>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</si>
  <si>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</si>
  <si>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</si>
  <si>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</si>
  <si>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</si>
  <si>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</si>
  <si>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</si>
  <si>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</si>
  <si>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</si>
  <si>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</si>
  <si>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</si>
  <si>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</si>
  <si>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</si>
  <si>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</si>
  <si>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</si>
  <si>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</si>
  <si>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</si>
  <si>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</si>
  <si>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</si>
  <si>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</si>
  <si>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</si>
  <si>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</si>
  <si>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</si>
  <si>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</si>
  <si>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</si>
  <si>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</si>
  <si>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</si>
  <si>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</si>
  <si>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</si>
  <si>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</si>
  <si>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</si>
  <si>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</si>
  <si>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</si>
  <si>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</si>
  <si>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</si>
  <si>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</si>
  <si>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</si>
  <si>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</si>
  <si>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</si>
  <si>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</si>
  <si>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</si>
  <si>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</si>
  <si>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</si>
  <si>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</si>
  <si>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</si>
  <si>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</si>
  <si>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</si>
  <si>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</si>
  <si>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</si>
  <si>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</si>
  <si>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</si>
  <si>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</si>
  <si>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</si>
  <si>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</si>
  <si>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</si>
  <si>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</si>
  <si>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</si>
  <si>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</si>
  <si>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</si>
  <si>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</si>
  <si>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</si>
  <si>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</si>
  <si>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</si>
  <si>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</si>
  <si>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</si>
  <si>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</si>
  <si>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</si>
  <si>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</si>
  <si>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</si>
  <si>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</si>
  <si>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</si>
  <si>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</si>
  <si>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</si>
  <si>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</si>
  <si>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</si>
  <si>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</si>
  <si>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</si>
  <si>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</si>
  <si>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</si>
  <si>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</si>
  <si>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</si>
  <si>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</si>
  <si>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</si>
  <si>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</si>
  <si>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</si>
  <si>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</si>
  <si>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</si>
  <si>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</si>
  <si>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</si>
  <si>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</si>
  <si>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</si>
  <si>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</si>
  <si>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</si>
  <si>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</si>
  <si>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</si>
  <si>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</si>
  <si>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</si>
  <si>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</si>
  <si>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</si>
  <si>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</si>
  <si>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</si>
  <si>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</si>
  <si>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</si>
  <si>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</si>
  <si>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</si>
  <si>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</si>
  <si>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</si>
  <si>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</si>
  <si>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</si>
  <si>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</si>
  <si>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</si>
  <si>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</si>
  <si>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</si>
  <si>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</si>
  <si>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</si>
  <si>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</si>
  <si>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</si>
  <si>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</si>
  <si>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</si>
  <si>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</si>
  <si>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</si>
  <si>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</si>
  <si>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</si>
  <si>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</si>
  <si>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</si>
  <si>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</si>
  <si>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</si>
  <si>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</si>
  <si>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</si>
  <si>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</si>
  <si>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</si>
  <si>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</si>
  <si>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</si>
  <si>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</si>
  <si>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</si>
  <si>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</si>
  <si>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</si>
  <si>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</si>
  <si>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</si>
  <si>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</si>
  <si>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</si>
  <si>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</si>
  <si>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</si>
  <si>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</si>
  <si>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</si>
  <si>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</si>
  <si>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</si>
  <si>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</si>
  <si>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</si>
  <si>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</si>
  <si>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</si>
  <si>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</si>
  <si>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</si>
  <si>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</si>
  <si>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</si>
  <si>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</si>
  <si>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</si>
  <si>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</si>
  <si>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</si>
  <si>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</si>
  <si>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</si>
  <si>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</si>
  <si>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</si>
  <si>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</si>
  <si>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</si>
  <si>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</si>
  <si>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</si>
  <si>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</si>
  <si>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</si>
  <si>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</si>
  <si>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</si>
  <si>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</si>
  <si>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</si>
  <si>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</si>
  <si>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</si>
  <si>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</si>
  <si>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</si>
  <si>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</si>
  <si>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</si>
  <si>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</si>
  <si>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</si>
  <si>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</si>
  <si>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</si>
  <si>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</si>
  <si>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</si>
  <si>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</si>
  <si>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</si>
  <si>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</si>
  <si>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</si>
  <si>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</si>
  <si>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</si>
  <si>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</si>
  <si>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</si>
  <si>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</si>
  <si>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</si>
  <si>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</si>
  <si>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</si>
  <si>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</si>
  <si>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</si>
  <si>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</si>
  <si>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</si>
  <si>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</si>
  <si>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</si>
  <si>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</si>
  <si>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</si>
  <si>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</si>
  <si>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</si>
  <si>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</si>
  <si>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</si>
  <si>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</si>
  <si>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</si>
  <si>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</si>
  <si>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</si>
  <si>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</si>
  <si>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</si>
  <si>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</si>
  <si>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</si>
  <si>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</si>
  <si>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</si>
  <si>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</si>
  <si>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</si>
  <si>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</si>
  <si>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</si>
  <si>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</si>
  <si>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</si>
  <si>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</si>
  <si>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</si>
  <si>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</si>
  <si>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</si>
  <si>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</si>
  <si>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</si>
  <si>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</si>
  <si>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</si>
  <si>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</si>
  <si>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</si>
  <si>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</si>
  <si>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</si>
  <si>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</si>
  <si>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</si>
  <si>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</si>
  <si>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</si>
  <si>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</si>
  <si>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</si>
  <si>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</si>
  <si>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</si>
  <si>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</si>
  <si>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</si>
  <si>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</si>
  <si>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</si>
  <si>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</si>
  <si>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</si>
  <si>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</si>
  <si>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</si>
  <si>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</si>
  <si>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</si>
  <si>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</si>
  <si>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</si>
  <si>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</si>
  <si>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</si>
  <si>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</si>
  <si>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</si>
  <si>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</si>
  <si>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</si>
  <si>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</si>
  <si>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</si>
  <si>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</si>
  <si>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</si>
  <si>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</si>
  <si>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</si>
  <si>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</si>
  <si>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</si>
  <si>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</si>
  <si>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</si>
  <si>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</si>
  <si>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</si>
  <si>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</si>
  <si>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</si>
  <si>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</si>
  <si>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</si>
  <si>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</si>
  <si>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</si>
  <si>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</si>
  <si>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</si>
  <si>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</si>
  <si>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</si>
  <si>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</si>
  <si>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</si>
  <si>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</si>
  <si>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</si>
  <si>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</si>
  <si>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</si>
  <si>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</si>
  <si>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</si>
  <si>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</si>
  <si>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</si>
  <si>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</si>
  <si>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</si>
  <si>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</si>
  <si>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</si>
  <si>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</si>
  <si>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</si>
  <si>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</si>
  <si>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</si>
  <si>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</si>
  <si>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</si>
  <si>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</si>
  <si>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</si>
  <si>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</si>
  <si>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</si>
  <si>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</si>
  <si>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</si>
  <si>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</si>
  <si>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</si>
  <si>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</si>
  <si>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</si>
  <si>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</si>
  <si>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</si>
  <si>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</si>
  <si>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</si>
  <si>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</si>
  <si>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</si>
  <si>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</si>
  <si>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</si>
  <si>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</si>
  <si>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</si>
  <si>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</si>
  <si>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</si>
  <si>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</si>
  <si>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</si>
  <si>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</si>
  <si>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</si>
  <si>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</si>
  <si>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</si>
  <si>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</si>
  <si>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</si>
  <si>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</si>
  <si>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</si>
  <si>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</si>
  <si>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</si>
  <si>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</si>
  <si>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</si>
  <si>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</si>
  <si>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</si>
  <si>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</si>
  <si>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</si>
  <si>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</si>
  <si>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</si>
  <si>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</si>
  <si>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</si>
  <si>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</si>
  <si>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</si>
  <si>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</si>
  <si>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</si>
  <si>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</si>
  <si>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</si>
  <si>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</si>
  <si>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</si>
  <si>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</si>
  <si>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</si>
  <si>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</si>
  <si>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</si>
  <si>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</si>
  <si>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</si>
  <si>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</si>
  <si>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</si>
  <si>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</si>
  <si>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</si>
  <si>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</si>
  <si>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</si>
  <si>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</si>
  <si>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</si>
  <si>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</si>
  <si>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</si>
  <si>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</si>
  <si>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</si>
  <si>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</si>
  <si>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</si>
  <si>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</si>
  <si>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</si>
  <si>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</si>
  <si>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</si>
  <si>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</si>
  <si>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</si>
  <si>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</si>
  <si>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</si>
  <si>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</si>
  <si>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</si>
  <si>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</si>
  <si>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</si>
  <si>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</si>
  <si>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</si>
  <si>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</si>
  <si>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</si>
  <si>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</si>
  <si>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</si>
  <si>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</si>
  <si>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</si>
  <si>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</si>
  <si>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</si>
  <si>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</si>
  <si>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</si>
  <si>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</si>
  <si>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</si>
  <si>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</si>
  <si>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</si>
  <si>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</si>
  <si>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</si>
  <si>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</si>
  <si>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</si>
  <si>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</si>
  <si>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</si>
  <si>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</si>
  <si>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</si>
  <si>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</si>
  <si>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</si>
  <si>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</si>
  <si>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</si>
  <si>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</si>
  <si>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</si>
  <si>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</si>
  <si>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</si>
  <si>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</si>
  <si>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</si>
  <si>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</si>
  <si>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</si>
  <si>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</si>
  <si>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</si>
  <si>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</si>
  <si>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</si>
  <si>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</si>
  <si>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</si>
  <si>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</si>
  <si>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</si>
  <si>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</si>
  <si>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</si>
  <si>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</si>
  <si>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</si>
  <si>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</si>
  <si>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</si>
  <si>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</si>
  <si>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</si>
  <si>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</si>
  <si>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</si>
  <si>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</si>
  <si>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</si>
  <si>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</si>
  <si>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</si>
  <si>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</si>
  <si>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</si>
  <si>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</si>
  <si>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</si>
  <si>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</si>
  <si>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</si>
  <si>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</si>
  <si>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</si>
  <si>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</si>
  <si>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</si>
  <si>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</si>
  <si>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</si>
  <si>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</si>
  <si>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</si>
  <si>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</si>
  <si>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</si>
  <si>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</si>
  <si>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</si>
  <si>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</si>
  <si>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</si>
  <si>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</si>
  <si>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</si>
  <si>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</si>
  <si>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</si>
  <si>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</si>
  <si>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</si>
  <si>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</si>
  <si>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</si>
  <si>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</si>
  <si>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</si>
  <si>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</si>
  <si>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</si>
  <si>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</si>
  <si>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</si>
  <si>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</si>
  <si>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</si>
  <si>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</si>
  <si>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</si>
  <si>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</si>
  <si>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</si>
  <si>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</si>
  <si>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</si>
  <si>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</si>
  <si>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</si>
  <si>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</si>
  <si>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</si>
  <si>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</si>
  <si>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</si>
  <si>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</si>
  <si>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</si>
  <si>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</si>
  <si>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</si>
  <si>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</si>
  <si>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</si>
  <si>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</si>
  <si>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</si>
  <si>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</si>
  <si>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</si>
  <si>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</si>
  <si>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</si>
  <si>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</si>
  <si>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</si>
  <si>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</si>
  <si>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</si>
  <si>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</si>
  <si>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</si>
  <si>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</si>
  <si>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</si>
  <si>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</si>
  <si>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</si>
  <si>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</si>
  <si>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</si>
  <si>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</si>
  <si>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</si>
  <si>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</si>
  <si>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</si>
  <si>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</si>
  <si>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</si>
  <si>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</si>
  <si>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</si>
  <si>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</si>
  <si>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</si>
  <si>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</si>
  <si>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</si>
  <si>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</si>
  <si>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</si>
  <si>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</si>
  <si>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</si>
  <si>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</si>
  <si>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</si>
  <si>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</si>
  <si>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</si>
  <si>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</si>
  <si>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</si>
  <si>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</si>
  <si>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</si>
  <si>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</si>
  <si>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</si>
  <si>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</si>
  <si>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</si>
  <si>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</si>
  <si>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</si>
  <si>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</si>
  <si>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</si>
  <si>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</si>
  <si>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</si>
  <si>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</si>
  <si>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</si>
  <si>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</si>
  <si>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</si>
  <si>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</si>
  <si>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</si>
  <si>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</si>
  <si>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</si>
  <si>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</si>
  <si>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</si>
  <si>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</si>
  <si>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</si>
  <si>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</si>
  <si>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</si>
  <si>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</si>
  <si>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</si>
  <si>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</si>
  <si>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</si>
  <si>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</si>
  <si>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</si>
  <si>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</si>
  <si>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</si>
  <si>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</si>
  <si>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</si>
  <si>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</si>
  <si>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</si>
  <si>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</si>
  <si>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</si>
  <si>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</si>
  <si>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</si>
  <si>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</si>
  <si>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</si>
  <si>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</si>
  <si>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</si>
  <si>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</si>
  <si>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</si>
  <si>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</si>
  <si>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</si>
  <si>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</si>
  <si>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</si>
  <si>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</si>
  <si>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</si>
  <si>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</si>
  <si>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</si>
  <si>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</si>
  <si>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</si>
  <si>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</si>
  <si>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</si>
  <si>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</si>
  <si>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</si>
  <si>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</si>
  <si>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</si>
  <si>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</si>
  <si>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</si>
  <si>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</si>
  <si>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</si>
  <si>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</si>
  <si>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</si>
  <si>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</si>
  <si>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</si>
  <si>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</si>
  <si>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</si>
  <si>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</si>
  <si>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</si>
  <si>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</si>
  <si>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</si>
  <si>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</si>
  <si>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</si>
  <si>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</si>
  <si>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</si>
  <si>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</si>
  <si>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</si>
  <si>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</si>
  <si>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</si>
  <si>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</si>
  <si>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</si>
  <si>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</si>
  <si>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</si>
  <si>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</si>
  <si>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</si>
  <si>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</si>
  <si>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</si>
  <si>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</si>
  <si>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</si>
  <si>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</si>
  <si>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</si>
  <si>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</si>
  <si>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</si>
  <si>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</si>
  <si>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</si>
  <si>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</si>
  <si>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</si>
  <si>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</si>
  <si>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</si>
  <si>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</si>
  <si>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</si>
  <si>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</si>
  <si>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</si>
  <si>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</si>
  <si>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</si>
  <si>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</si>
  <si>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</si>
  <si>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</si>
  <si>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</si>
  <si>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</si>
  <si>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</si>
  <si>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</si>
  <si>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</si>
  <si>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</si>
  <si>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</si>
  <si>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</si>
  <si>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</si>
  <si>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</si>
  <si>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</si>
  <si>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</si>
  <si>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</si>
  <si>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</si>
  <si>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</si>
  <si>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</si>
  <si>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</si>
  <si>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</si>
  <si>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</si>
  <si>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</si>
  <si>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</si>
  <si>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</si>
  <si>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</si>
  <si>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</si>
  <si>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</si>
  <si>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</si>
  <si>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</si>
  <si>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</si>
  <si>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</si>
  <si>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</si>
  <si>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</si>
  <si>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</si>
  <si>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</si>
  <si>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</si>
  <si>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</si>
  <si>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</si>
  <si>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</si>
  <si>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</si>
  <si>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</si>
  <si>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</si>
  <si>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</si>
  <si>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</si>
  <si>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</si>
  <si>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</si>
  <si>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</si>
  <si>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</si>
  <si>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</si>
  <si>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</si>
  <si>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</si>
  <si>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</si>
  <si>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</si>
  <si>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</si>
  <si>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</si>
  <si>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</si>
  <si>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</si>
  <si>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</si>
  <si>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</si>
  <si>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</si>
  <si>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</si>
  <si>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</si>
  <si>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</si>
  <si>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</si>
  <si>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</si>
  <si>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</si>
  <si>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</si>
  <si>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</si>
  <si>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</si>
  <si>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</si>
  <si>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</si>
  <si>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</si>
  <si>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</si>
  <si>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</si>
  <si>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</si>
  <si>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</si>
  <si>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</si>
  <si>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</si>
  <si>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</si>
  <si>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</si>
  <si>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</si>
  <si>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</si>
  <si>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</si>
  <si>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</si>
  <si>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</si>
  <si>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</si>
  <si>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</si>
  <si>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</si>
  <si>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</si>
  <si>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</si>
  <si>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</si>
  <si>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</si>
  <si>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</si>
  <si>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</si>
  <si>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</si>
  <si>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</si>
  <si>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</si>
  <si>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</si>
  <si>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</si>
  <si>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</si>
  <si>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</si>
  <si>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</si>
  <si>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</si>
  <si>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</si>
  <si>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</si>
  <si>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</si>
  <si>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</si>
  <si>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</si>
  <si>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</si>
  <si>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</si>
  <si>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</si>
  <si>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</si>
  <si>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</si>
  <si>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</si>
  <si>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</si>
  <si>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</si>
  <si>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</si>
  <si>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</si>
  <si>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</si>
  <si>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</si>
  <si>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</si>
  <si>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</si>
  <si>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</si>
  <si>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</si>
  <si>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</si>
  <si>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</si>
  <si>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</si>
  <si>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</si>
  <si>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</si>
  <si>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</si>
  <si>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</si>
  <si>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</si>
  <si>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</si>
  <si>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</si>
  <si>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</si>
  <si>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</si>
  <si>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</si>
  <si>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</si>
  <si>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</si>
  <si>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</si>
  <si>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</si>
  <si>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</si>
  <si>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</si>
  <si>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</si>
  <si>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</si>
  <si>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</si>
  <si>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</si>
  <si>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</si>
  <si>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</si>
  <si>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</si>
  <si>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</si>
  <si>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</si>
  <si>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</si>
  <si>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</si>
  <si>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</si>
  <si>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</si>
  <si>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</si>
  <si>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</si>
  <si>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</si>
  <si>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</si>
  <si>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</si>
  <si>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</si>
  <si>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</si>
  <si>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</si>
  <si>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</si>
  <si>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</si>
  <si>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</si>
  <si>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</si>
  <si>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</si>
  <si>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</si>
  <si>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</si>
  <si>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</si>
  <si>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</si>
  <si>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</si>
  <si>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</si>
  <si>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</si>
  <si>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</si>
  <si>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</si>
  <si>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</si>
  <si>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</si>
  <si>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</si>
  <si>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</si>
  <si>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</si>
  <si>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</si>
  <si>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</si>
  <si>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</si>
  <si>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</si>
  <si>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</si>
  <si>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</si>
  <si>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</si>
  <si>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</si>
  <si>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</si>
  <si>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</si>
  <si>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</si>
  <si>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</si>
  <si>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</si>
  <si>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</si>
  <si>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</si>
  <si>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</si>
  <si>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</si>
  <si>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</si>
  <si>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</si>
  <si>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</si>
  <si>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</si>
  <si>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</si>
  <si>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</si>
  <si>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</si>
  <si>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</si>
  <si>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</si>
  <si>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</si>
  <si>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</si>
  <si>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</si>
  <si>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</si>
  <si>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</si>
  <si>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</si>
  <si>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</si>
  <si>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</si>
  <si>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</si>
  <si>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</si>
  <si>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</si>
  <si>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</si>
  <si>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</si>
  <si>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</si>
  <si>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</si>
  <si>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</si>
  <si>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</si>
  <si>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</si>
  <si>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</si>
  <si>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</si>
  <si>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</si>
  <si>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</si>
  <si>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</si>
  <si>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</si>
  <si>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</si>
  <si>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</si>
  <si>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</si>
  <si>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</si>
  <si>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</si>
  <si>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</si>
  <si>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</si>
  <si>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</si>
  <si>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</si>
  <si>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</si>
  <si>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</si>
  <si>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</si>
  <si>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</si>
  <si>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</si>
  <si>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</si>
  <si>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</si>
  <si>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</si>
  <si>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</si>
  <si>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</si>
  <si>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</si>
  <si>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</si>
  <si>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</si>
  <si>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</si>
  <si>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</si>
  <si>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</si>
  <si>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</si>
  <si>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</si>
  <si>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</si>
  <si>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</si>
  <si>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</si>
  <si>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</si>
  <si>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</si>
  <si>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</si>
  <si>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</si>
  <si>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</si>
  <si>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</si>
  <si>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</si>
  <si>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</si>
  <si>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</si>
  <si>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</si>
  <si>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</si>
  <si>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</si>
  <si>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</si>
  <si>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</si>
  <si>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</si>
  <si>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</si>
  <si>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</si>
  <si>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</si>
  <si>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</si>
  <si>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</si>
  <si>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</si>
  <si>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</si>
  <si>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</si>
  <si>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</si>
  <si>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</si>
  <si>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</si>
  <si>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</si>
  <si>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</si>
  <si>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</si>
  <si>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</si>
  <si>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</si>
  <si>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</si>
  <si>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</si>
  <si>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</si>
  <si>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</si>
  <si>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</si>
  <si>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</si>
  <si>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</si>
  <si>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</si>
  <si>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</si>
  <si>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</si>
  <si>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</si>
  <si>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</si>
  <si>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</si>
  <si>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</si>
  <si>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</si>
  <si>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</si>
  <si>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</si>
  <si>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</si>
  <si>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</si>
  <si>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</si>
  <si>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</si>
  <si>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</si>
  <si>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</si>
  <si>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</si>
  <si>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</si>
  <si>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</si>
  <si>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</si>
  <si>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</si>
  <si>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</si>
  <si>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</si>
  <si>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</si>
  <si>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</si>
  <si>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</si>
  <si>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</si>
  <si>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</si>
  <si>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</si>
  <si>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</si>
  <si>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</si>
  <si>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</si>
  <si>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</si>
  <si>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</si>
  <si>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</si>
  <si>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</si>
  <si>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</si>
  <si>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</si>
  <si>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</si>
  <si>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</si>
  <si>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</si>
  <si>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</si>
  <si>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</si>
  <si>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</si>
  <si>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</si>
  <si>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</si>
  <si>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</si>
  <si>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</si>
  <si>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</si>
  <si>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</si>
  <si>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</si>
  <si>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</si>
  <si>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</si>
  <si>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</si>
  <si>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</si>
  <si>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</si>
  <si>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</si>
  <si>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</si>
  <si>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</si>
  <si>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</si>
  <si>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</si>
  <si>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</si>
  <si>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</si>
  <si>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</si>
  <si>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</si>
  <si>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</si>
  <si>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</si>
  <si>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</si>
  <si>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</si>
  <si>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</si>
  <si>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</si>
  <si>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</si>
  <si>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</si>
  <si>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</si>
  <si>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</si>
  <si>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</si>
  <si>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</si>
  <si>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</si>
  <si>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</si>
  <si>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</si>
  <si>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</si>
  <si>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</si>
  <si>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</si>
  <si>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</si>
  <si>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</si>
  <si>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</si>
  <si>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</si>
  <si>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</si>
  <si>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</si>
  <si>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</si>
  <si>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</si>
  <si>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</si>
  <si>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</si>
  <si>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</si>
  <si>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</si>
  <si>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</si>
  <si>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</si>
  <si>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</si>
  <si>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</si>
  <si>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</si>
  <si>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</si>
  <si>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</si>
  <si>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</si>
  <si>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</si>
  <si>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</si>
  <si>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</si>
  <si>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</si>
  <si>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</si>
  <si>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</si>
  <si>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</si>
  <si>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</si>
  <si>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</si>
  <si>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</si>
  <si>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</si>
  <si>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</si>
  <si>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</si>
  <si>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</si>
  <si>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</si>
  <si>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</si>
  <si>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</si>
  <si>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</si>
  <si>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</si>
  <si>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</si>
  <si>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</si>
  <si>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</si>
  <si>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</si>
  <si>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</si>
  <si>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</si>
  <si>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</si>
  <si>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</si>
  <si>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</si>
  <si>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</si>
  <si>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</si>
  <si>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</si>
  <si>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</si>
  <si>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</si>
  <si>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</si>
  <si>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</si>
  <si>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</si>
  <si>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</si>
  <si>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</si>
  <si>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</si>
  <si>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</si>
  <si>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</si>
  <si>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</si>
  <si>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</si>
  <si>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</si>
  <si>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</si>
  <si>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</si>
  <si>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</si>
  <si>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</si>
  <si>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</si>
  <si>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</si>
  <si>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</si>
  <si>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</si>
  <si>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</si>
  <si>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</si>
  <si>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</si>
  <si>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</si>
  <si>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</si>
  <si>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</si>
  <si>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</si>
  <si>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</si>
  <si>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</si>
  <si>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</si>
  <si>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</si>
  <si>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</si>
  <si>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</si>
  <si>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</si>
  <si>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</si>
  <si>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</si>
  <si>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</si>
  <si>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</si>
  <si>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</si>
  <si>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</si>
  <si>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</si>
  <si>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</si>
  <si>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</si>
  <si>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</si>
  <si>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</si>
  <si>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</si>
  <si>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</si>
  <si>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</si>
  <si>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</si>
  <si>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</si>
  <si>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</si>
  <si>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</si>
  <si>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</si>
  <si>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</si>
  <si>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</si>
  <si>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</si>
  <si>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</si>
  <si>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</si>
  <si>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</si>
  <si>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</si>
  <si>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</si>
  <si>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</si>
  <si>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</si>
  <si>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</si>
  <si>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</si>
  <si>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</si>
  <si>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</si>
  <si>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</si>
  <si>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</si>
  <si>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</si>
  <si>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</si>
  <si>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</si>
  <si>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</si>
  <si>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</si>
  <si>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</si>
  <si>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</si>
  <si>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</si>
  <si>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</si>
  <si>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</si>
  <si>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</si>
  <si>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</si>
  <si>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</si>
  <si>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</si>
  <si>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</si>
  <si>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</si>
  <si>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</si>
  <si>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</si>
  <si>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</si>
  <si>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</si>
  <si>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</si>
  <si>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</si>
  <si>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</si>
  <si>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</si>
  <si>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</si>
  <si>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</si>
  <si>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</si>
  <si>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</si>
  <si>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</si>
  <si>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</si>
  <si>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</si>
  <si>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</si>
  <si>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</si>
  <si>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</si>
  <si>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</si>
  <si>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</si>
  <si>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</si>
  <si>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</si>
  <si>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</si>
  <si>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</si>
  <si>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</si>
  <si>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</si>
  <si>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</si>
  <si>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</si>
  <si>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</si>
  <si>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</si>
  <si>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</si>
  <si>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</si>
  <si>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</si>
  <si>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</si>
  <si>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</si>
  <si>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</si>
  <si>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</si>
  <si>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</si>
  <si>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</si>
  <si>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</si>
  <si>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</si>
  <si>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</si>
  <si>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</si>
  <si>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</si>
  <si>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</si>
  <si>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</si>
  <si>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</si>
  <si>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</si>
  <si>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</si>
  <si>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</si>
  <si>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</si>
  <si>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</si>
  <si>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</si>
  <si>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</si>
  <si>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</si>
  <si>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</si>
  <si>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</si>
  <si>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</si>
  <si>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</si>
  <si>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</si>
  <si>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</si>
  <si>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</si>
  <si>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</si>
  <si>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</si>
  <si>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</si>
  <si>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</si>
  <si>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</si>
  <si>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</si>
  <si>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</si>
  <si>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</si>
  <si>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</si>
  <si>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</si>
  <si>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</si>
  <si>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</si>
  <si>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</si>
  <si>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</si>
  <si>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</si>
  <si>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</si>
  <si>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</si>
  <si>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</si>
  <si>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</si>
  <si>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</si>
  <si>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</si>
  <si>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</si>
  <si>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</si>
  <si>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</si>
  <si>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</si>
  <si>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</si>
  <si>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</si>
  <si>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</si>
  <si>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</si>
  <si>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</si>
  <si>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</si>
  <si>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</si>
  <si>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</si>
  <si>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</si>
  <si>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</si>
  <si>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</si>
  <si>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</si>
  <si>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</si>
  <si>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</si>
  <si>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</si>
  <si>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</si>
  <si>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</si>
  <si>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</si>
  <si>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</si>
  <si>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</si>
  <si>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</si>
  <si>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</si>
  <si>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</si>
  <si>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</si>
  <si>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</si>
  <si>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</si>
  <si>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</si>
  <si>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</si>
  <si>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</si>
  <si>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</si>
  <si>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</si>
  <si>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</si>
  <si>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</si>
  <si>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</si>
  <si>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</si>
  <si>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</si>
  <si>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</si>
  <si>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</si>
  <si>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</si>
  <si>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</si>
  <si>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</si>
  <si>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</si>
  <si>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</si>
  <si>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</si>
  <si>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</si>
  <si>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</si>
  <si>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</si>
  <si>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</si>
  <si>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</si>
  <si>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</si>
  <si>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</si>
  <si>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</si>
  <si>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</si>
  <si>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</si>
  <si>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</si>
  <si>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</si>
  <si>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</si>
  <si>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</si>
  <si>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</si>
  <si>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</si>
  <si>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</si>
  <si>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</si>
  <si>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</si>
  <si>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</si>
  <si>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</si>
  <si>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</si>
  <si>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</si>
  <si>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</si>
  <si>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</si>
  <si>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</si>
  <si>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</si>
  <si>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</si>
  <si>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</si>
  <si>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</si>
  <si>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</si>
  <si>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</si>
  <si>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</si>
  <si>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</si>
  <si>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</si>
  <si>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</si>
  <si>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</si>
  <si>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</si>
  <si>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</si>
  <si>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</si>
  <si>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</si>
  <si>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</si>
  <si>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</si>
  <si>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</si>
  <si>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</si>
  <si>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</si>
  <si>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</si>
  <si>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</si>
  <si>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</si>
  <si>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</si>
  <si>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</si>
  <si>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</si>
  <si>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</si>
  <si>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</si>
  <si>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</si>
  <si>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</si>
  <si>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</si>
  <si>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</si>
  <si>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</si>
  <si>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</si>
  <si>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</si>
  <si>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</si>
  <si>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</si>
  <si>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</si>
  <si>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</si>
  <si>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</si>
  <si>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</si>
  <si>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</si>
  <si>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</si>
  <si>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</si>
  <si>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</si>
  <si>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</si>
  <si>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</si>
  <si>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</si>
  <si>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</si>
  <si>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</si>
  <si>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</si>
  <si>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</si>
  <si>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</si>
  <si>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</si>
  <si>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</si>
  <si>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</si>
  <si>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</si>
  <si>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</si>
  <si>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</si>
  <si>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</si>
  <si>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</si>
  <si>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</si>
  <si>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</si>
  <si>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</si>
  <si>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</si>
  <si>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</si>
  <si>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</si>
  <si>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</si>
  <si>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</si>
  <si>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</si>
  <si>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</si>
  <si>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</si>
  <si>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</si>
  <si>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</si>
  <si>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</si>
  <si>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</si>
  <si>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</si>
  <si>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</si>
  <si>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</si>
  <si>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</si>
  <si>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</si>
  <si>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</si>
  <si>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</si>
  <si>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</si>
  <si>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</si>
  <si>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</si>
  <si>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</si>
  <si>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</si>
  <si>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</si>
  <si>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</si>
  <si>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</si>
  <si>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</si>
  <si>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</si>
  <si>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</si>
  <si>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</si>
  <si>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</si>
  <si>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</si>
  <si>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</si>
  <si>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</si>
  <si>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</si>
  <si>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</si>
  <si>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</si>
  <si>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</si>
  <si>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</si>
  <si>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</si>
  <si>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</si>
  <si>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</si>
  <si>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</si>
  <si>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</si>
  <si>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</si>
  <si>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</si>
  <si>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</si>
  <si>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</si>
  <si>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</si>
  <si>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</si>
  <si>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</si>
  <si>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</si>
  <si>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</si>
  <si>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</si>
  <si>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</si>
  <si>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</si>
  <si>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</si>
  <si>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</si>
  <si>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</si>
  <si>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</si>
  <si>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</si>
  <si>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</si>
  <si>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</si>
  <si>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</si>
  <si>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</si>
  <si>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</si>
  <si>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</si>
  <si>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</si>
  <si>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</si>
  <si>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</si>
  <si>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</si>
  <si>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</si>
  <si>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</si>
  <si>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</si>
  <si>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</si>
  <si>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</si>
  <si>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</si>
  <si>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</si>
  <si>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</si>
  <si>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</si>
  <si>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</si>
  <si>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</si>
  <si>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</si>
  <si>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</si>
  <si>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</si>
  <si>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</si>
  <si>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</si>
  <si>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</si>
  <si>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</si>
  <si>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</si>
  <si>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</si>
  <si>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</si>
  <si>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</si>
  <si>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</si>
  <si>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</si>
  <si>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</si>
  <si>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</si>
  <si>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</si>
  <si>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</si>
  <si>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</si>
  <si>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</si>
  <si>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</si>
  <si>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</si>
  <si>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</si>
  <si>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</si>
  <si>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</si>
  <si>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</si>
  <si>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</si>
  <si>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</si>
  <si>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</si>
  <si>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</si>
  <si>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</si>
  <si>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</si>
  <si>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</si>
  <si>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</si>
  <si>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</si>
  <si>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</si>
  <si>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</si>
  <si>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</si>
  <si>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</si>
  <si>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</si>
  <si>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</si>
  <si>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</si>
  <si>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</si>
  <si>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</si>
  <si>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</si>
  <si>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</si>
  <si>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</si>
  <si>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</si>
  <si>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</si>
  <si>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</si>
  <si>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</si>
  <si>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</si>
  <si>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</si>
  <si>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</si>
  <si>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</si>
  <si>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</si>
  <si>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</si>
  <si>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</si>
  <si>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</si>
  <si>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</si>
  <si>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</si>
  <si>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</si>
  <si>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</si>
  <si>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</si>
  <si>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</si>
  <si>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</si>
  <si>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</si>
  <si>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</si>
  <si>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</si>
  <si>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</si>
  <si>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</si>
  <si>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</si>
  <si>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</si>
  <si>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</si>
  <si>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</si>
  <si>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</si>
  <si>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</si>
  <si>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</si>
  <si>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</si>
  <si>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</si>
  <si>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</si>
  <si>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</si>
  <si>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</si>
  <si>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</si>
  <si>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</si>
  <si>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</si>
  <si>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</si>
  <si>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</si>
  <si>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</si>
  <si>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</si>
  <si>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</si>
  <si>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</si>
  <si>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</si>
  <si>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</si>
  <si>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</si>
  <si>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</si>
  <si>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</si>
  <si>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</si>
  <si>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</si>
  <si>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</si>
  <si>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</si>
  <si>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</si>
  <si>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</si>
  <si>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</si>
  <si>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</si>
  <si>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</si>
  <si>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</si>
  <si>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</si>
  <si>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</si>
  <si>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</si>
  <si>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</si>
  <si>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</si>
  <si>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</si>
  <si>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</si>
  <si>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</si>
  <si>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</si>
  <si>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</si>
  <si>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</si>
  <si>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</si>
  <si>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</si>
  <si>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</si>
  <si>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</si>
  <si>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</si>
  <si>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</si>
  <si>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</si>
  <si>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</si>
  <si>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</si>
  <si>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</si>
  <si>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</si>
  <si>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</si>
  <si>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</si>
  <si>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</si>
  <si>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</si>
  <si>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</si>
  <si>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</si>
  <si>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</si>
  <si>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</si>
  <si>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</si>
  <si>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</si>
  <si>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</si>
  <si>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</si>
  <si>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</si>
  <si>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</si>
  <si>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</si>
  <si>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</si>
  <si>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</si>
  <si>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</si>
  <si>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</si>
  <si>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</si>
  <si>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</si>
  <si>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</si>
  <si>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</si>
  <si>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</si>
  <si>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</si>
  <si>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</si>
  <si>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</si>
  <si>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</si>
  <si>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</si>
  <si>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</si>
  <si>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</si>
  <si>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</si>
  <si>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</si>
  <si>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</si>
  <si>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</si>
  <si>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</si>
  <si>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</si>
  <si>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</si>
  <si>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</si>
  <si>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</si>
  <si>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</si>
  <si>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</si>
  <si>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</si>
  <si>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</si>
  <si>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</si>
  <si>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</si>
  <si>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</si>
  <si>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</si>
  <si>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</si>
  <si>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</si>
  <si>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</si>
  <si>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</si>
  <si>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</si>
  <si>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</si>
  <si>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</si>
  <si>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</si>
  <si>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</si>
  <si>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</si>
  <si>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</si>
  <si>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</si>
  <si>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</si>
  <si>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</si>
  <si>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</si>
  <si>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</si>
  <si>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</si>
  <si>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</si>
  <si>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</si>
  <si>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</si>
  <si>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</si>
  <si>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</si>
  <si>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</si>
  <si>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</si>
  <si>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</si>
  <si>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</si>
  <si>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</si>
  <si>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</si>
  <si>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</si>
  <si>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</si>
  <si>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</si>
  <si>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</si>
  <si>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</si>
  <si>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</si>
  <si>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</si>
  <si>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</si>
  <si>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</si>
  <si>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</si>
  <si>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</si>
  <si>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</si>
  <si>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</si>
  <si>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</si>
  <si>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</si>
  <si>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</si>
  <si>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</si>
  <si>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</si>
  <si>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</si>
  <si>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</si>
  <si>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</si>
  <si>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</si>
  <si>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</si>
  <si>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</si>
  <si>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</si>
  <si>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</si>
  <si>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</si>
  <si>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</si>
  <si>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</si>
  <si>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</si>
  <si>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</si>
  <si>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</si>
  <si>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</si>
  <si>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</si>
  <si>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</si>
  <si>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</si>
  <si>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</si>
  <si>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</si>
  <si>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</si>
  <si>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</si>
  <si>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</si>
  <si>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</si>
  <si>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</si>
  <si>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</si>
  <si>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</si>
  <si>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</si>
  <si>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</si>
  <si>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</si>
  <si>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</si>
  <si>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</si>
  <si>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</si>
  <si>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</si>
  <si>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</si>
  <si>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</si>
  <si>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</si>
  <si>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</si>
  <si>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</si>
  <si>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</si>
  <si>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</si>
  <si>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</si>
  <si>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</si>
  <si>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</si>
  <si>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</si>
  <si>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</si>
  <si>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</si>
  <si>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</si>
  <si>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</si>
  <si>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</si>
  <si>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</si>
  <si>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</si>
  <si>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</si>
  <si>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</si>
  <si>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</si>
  <si>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</si>
  <si>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</si>
  <si>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</si>
  <si>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</si>
  <si>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</si>
  <si>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</si>
  <si>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</si>
  <si>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</si>
  <si>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</si>
  <si>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</si>
  <si>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</si>
  <si>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</si>
  <si>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</si>
  <si>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</si>
  <si>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</si>
  <si>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</si>
  <si>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</si>
  <si>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</si>
  <si>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</si>
  <si>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</si>
  <si>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</si>
  <si>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</si>
  <si>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</si>
  <si>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</si>
  <si>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</si>
  <si>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</si>
  <si>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</si>
  <si>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</si>
  <si>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</si>
  <si>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</si>
  <si>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</si>
  <si>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</si>
  <si>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</si>
  <si>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</si>
  <si>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</si>
  <si>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</si>
  <si>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</si>
  <si>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</si>
  <si>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</si>
  <si>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</si>
  <si>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</si>
  <si>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</si>
  <si>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</si>
  <si>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</si>
  <si>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</si>
  <si>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</si>
  <si>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</si>
  <si>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</si>
  <si>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</si>
  <si>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</si>
  <si>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</si>
  <si>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</si>
  <si>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</si>
  <si>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</si>
  <si>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</si>
  <si>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</si>
  <si>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</si>
  <si>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</si>
  <si>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</si>
  <si>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</si>
  <si>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</si>
  <si>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</si>
  <si>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</si>
  <si>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</si>
  <si>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</si>
  <si>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</si>
  <si>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</si>
  <si>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</si>
  <si>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</si>
  <si>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</si>
  <si>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</si>
  <si>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</si>
  <si>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</si>
  <si>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</si>
  <si>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</si>
  <si>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</si>
  <si>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</si>
  <si>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</si>
  <si>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</si>
  <si>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</si>
  <si>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</si>
  <si>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</si>
  <si>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</si>
  <si>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</si>
  <si>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</si>
  <si>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</si>
  <si>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</si>
  <si>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</si>
  <si>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</si>
  <si>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</si>
  <si>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</si>
  <si>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</si>
  <si>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</si>
  <si>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</si>
  <si>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</si>
  <si>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</si>
  <si>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</si>
  <si>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</si>
  <si>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</si>
  <si>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</si>
  <si>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</si>
  <si>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</si>
  <si>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</si>
  <si>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</si>
  <si>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</si>
  <si>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</si>
  <si>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</si>
  <si>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</si>
  <si>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</si>
  <si>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</si>
  <si>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</si>
  <si>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</si>
  <si>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</si>
  <si>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</si>
  <si>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</si>
  <si>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</si>
  <si>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</si>
  <si>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</si>
  <si>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</si>
  <si>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</si>
  <si>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</si>
  <si>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</si>
  <si>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</si>
  <si>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</si>
  <si>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</si>
  <si>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</si>
  <si>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</si>
  <si>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</si>
  <si>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</si>
  <si>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</si>
  <si>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</si>
  <si>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</si>
  <si>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</si>
  <si>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</si>
  <si>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</si>
  <si>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</si>
  <si>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</si>
  <si>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</si>
  <si>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</si>
  <si>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</si>
  <si>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</si>
  <si>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</si>
  <si>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</si>
  <si>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</si>
  <si>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</si>
  <si>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</si>
  <si>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</si>
  <si>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</si>
  <si>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</si>
  <si>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</si>
  <si>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</si>
  <si>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</si>
  <si>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</si>
  <si>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</si>
  <si>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</si>
  <si>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</si>
  <si>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</si>
  <si>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</si>
  <si>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</si>
  <si>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</si>
  <si>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</si>
  <si>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</si>
  <si>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</si>
  <si>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</si>
  <si>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</si>
  <si>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</si>
  <si>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</si>
  <si>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</si>
  <si>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</si>
  <si>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</si>
  <si>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</si>
  <si>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</si>
  <si>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</si>
  <si>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</si>
  <si>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</si>
  <si>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</si>
  <si>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</si>
  <si>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</si>
  <si>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</si>
  <si>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</si>
  <si>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</si>
  <si>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</si>
  <si>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</si>
  <si>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</si>
  <si>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</si>
  <si>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</si>
  <si>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</si>
  <si>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</si>
  <si>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</si>
  <si>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</si>
  <si>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</si>
  <si>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</si>
  <si>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</si>
  <si>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</si>
  <si>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</si>
  <si>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</si>
  <si>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</si>
  <si>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</si>
  <si>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</si>
  <si>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</si>
  <si>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</si>
  <si>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</si>
  <si>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</si>
  <si>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</si>
  <si>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</si>
  <si>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</si>
  <si>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</si>
  <si>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</si>
  <si>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</si>
  <si>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</si>
  <si>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</si>
  <si>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</si>
  <si>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</si>
  <si>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</si>
  <si>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</si>
  <si>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</si>
  <si>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</si>
  <si>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</si>
  <si>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</si>
  <si>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</si>
  <si>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</si>
  <si>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</si>
  <si>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</si>
  <si>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</si>
  <si>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</si>
  <si>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</si>
  <si>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</si>
  <si>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</si>
  <si>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</si>
  <si>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</si>
  <si>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</si>
  <si>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</si>
  <si>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</si>
  <si>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</si>
  <si>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</si>
  <si>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</si>
  <si>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</si>
  <si>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</si>
  <si>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</si>
  <si>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</si>
  <si>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</si>
  <si>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</si>
  <si>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</si>
  <si>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</si>
  <si>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</si>
  <si>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</si>
  <si>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</si>
  <si>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</si>
  <si>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</si>
  <si>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</si>
  <si>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</si>
  <si>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</si>
  <si>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</si>
  <si>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</si>
  <si>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</si>
  <si>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</si>
  <si>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</si>
  <si>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</si>
  <si>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</si>
  <si>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</si>
  <si>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</si>
  <si>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</si>
  <si>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</si>
  <si>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</si>
  <si>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</si>
  <si>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</si>
  <si>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</si>
  <si>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</si>
  <si>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</si>
  <si>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</si>
  <si>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</si>
  <si>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</si>
  <si>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</si>
  <si>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</si>
  <si>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</si>
  <si>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</si>
  <si>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</si>
  <si>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</si>
  <si>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</si>
  <si>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</si>
  <si>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</si>
  <si>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</si>
  <si>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</si>
  <si>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</si>
  <si>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</si>
  <si>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</si>
  <si>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</si>
  <si>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</si>
  <si>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</si>
  <si>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</si>
  <si>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</si>
  <si>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</si>
  <si>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</si>
  <si>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</si>
  <si>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</si>
  <si>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</si>
  <si>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</si>
  <si>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</si>
  <si>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</si>
  <si>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</si>
  <si>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</si>
  <si>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</si>
  <si>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</si>
  <si>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</si>
  <si>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</si>
  <si>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</si>
  <si>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</si>
  <si>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</si>
  <si>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</si>
  <si>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</si>
  <si>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</si>
  <si>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</si>
  <si>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</si>
  <si>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</si>
  <si>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</si>
  <si>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</si>
  <si>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</si>
  <si>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</si>
  <si>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</si>
  <si>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</si>
  <si>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</si>
  <si>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</si>
  <si>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</si>
  <si>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</si>
  <si>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</si>
  <si>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</si>
  <si>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</si>
  <si>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</si>
  <si>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</si>
  <si>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</si>
  <si>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</si>
  <si>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</si>
  <si>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</si>
  <si>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</si>
  <si>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</si>
  <si>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</si>
  <si>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</si>
  <si>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</si>
  <si>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</si>
  <si>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</si>
  <si>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</si>
  <si>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</si>
  <si>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</si>
  <si>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</si>
  <si>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</si>
  <si>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</si>
  <si>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</si>
  <si>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</si>
  <si>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</si>
  <si>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</si>
  <si>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</si>
  <si>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</si>
  <si>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</si>
  <si>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</si>
  <si>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</si>
  <si>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</si>
  <si>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</si>
  <si>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</si>
  <si>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</si>
  <si>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</si>
  <si>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</si>
  <si>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</si>
  <si>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</si>
  <si>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</si>
  <si>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</si>
  <si>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</si>
  <si>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</si>
  <si>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</si>
  <si>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</si>
  <si>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</si>
  <si>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</si>
  <si>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</si>
  <si>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</si>
  <si>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</si>
  <si>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</si>
  <si>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</si>
  <si>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</si>
  <si>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</si>
  <si>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</si>
  <si>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</si>
  <si>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</si>
  <si>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</si>
  <si>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</si>
  <si>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</si>
  <si>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</si>
  <si>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</si>
  <si>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</si>
  <si>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</si>
  <si>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</si>
  <si>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</si>
  <si>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</si>
  <si>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</si>
  <si>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</si>
  <si>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</si>
  <si>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</si>
  <si>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</si>
  <si>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</si>
  <si>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</si>
  <si>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</si>
  <si>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</si>
  <si>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</si>
  <si>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</si>
  <si>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</si>
  <si>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</si>
  <si>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</si>
  <si>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</si>
  <si>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</si>
  <si>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</si>
  <si>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</si>
  <si>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</si>
  <si>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</si>
  <si>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</si>
  <si>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</si>
  <si>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</si>
  <si>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</si>
  <si>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</si>
  <si>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</si>
  <si>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</si>
  <si>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</si>
  <si>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</si>
  <si>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</si>
  <si>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</si>
  <si>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</si>
  <si>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</si>
  <si>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</si>
  <si>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</si>
  <si>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</si>
  <si>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</si>
  <si>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</si>
  <si>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</si>
  <si>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</si>
  <si>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</si>
  <si>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</si>
  <si>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</si>
  <si>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</si>
  <si>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</si>
  <si>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</si>
  <si>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</si>
  <si>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</si>
  <si>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</si>
  <si>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</si>
  <si>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</si>
  <si>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</si>
  <si>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</si>
  <si>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</si>
  <si>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</si>
  <si>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</si>
  <si>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</si>
  <si>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</si>
  <si>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</si>
  <si>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</si>
  <si>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</si>
  <si>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</si>
  <si>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</si>
  <si>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</si>
  <si>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</si>
  <si>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</si>
  <si>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</si>
  <si>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</si>
  <si>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</si>
  <si>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</si>
  <si>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</si>
  <si>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</si>
  <si>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</si>
  <si>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</si>
  <si>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</si>
  <si>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</si>
  <si>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</si>
  <si>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</si>
  <si>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</si>
  <si>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</si>
  <si>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</si>
  <si>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</si>
  <si>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</si>
  <si>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</si>
  <si>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</si>
  <si>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</si>
  <si>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</si>
  <si>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</si>
  <si>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</si>
  <si>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</si>
  <si>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</si>
  <si>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</si>
  <si>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</si>
  <si>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</si>
  <si>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</si>
  <si>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</si>
  <si>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</si>
  <si>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</si>
  <si>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</si>
  <si>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</si>
  <si>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</si>
  <si>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</si>
  <si>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</si>
  <si>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</si>
  <si>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</si>
  <si>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</si>
  <si>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</si>
  <si>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</si>
  <si>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</si>
  <si>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</si>
  <si>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</si>
  <si>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</si>
  <si>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</si>
  <si>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</si>
  <si>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</si>
  <si>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</si>
  <si>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</si>
  <si>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</si>
  <si>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</si>
  <si>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</si>
  <si>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</si>
  <si>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</si>
  <si>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</si>
  <si>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</si>
  <si>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</si>
  <si>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</si>
  <si>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</si>
  <si>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</si>
  <si>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</si>
  <si>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</si>
  <si>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</si>
  <si>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</si>
  <si>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</si>
  <si>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</si>
  <si>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</si>
  <si>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</si>
  <si>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</si>
  <si>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</si>
  <si>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</si>
  <si>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</si>
  <si>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</si>
  <si>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</si>
  <si>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</si>
  <si>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</si>
  <si>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</si>
  <si>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</si>
  <si>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</si>
  <si>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</si>
  <si>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</si>
  <si>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</si>
  <si>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</si>
  <si>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</si>
  <si>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</si>
  <si>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</si>
  <si>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</si>
  <si>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</si>
  <si>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</si>
  <si>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</si>
  <si>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</si>
  <si>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</si>
  <si>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</si>
  <si>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</si>
  <si>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</si>
  <si>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</si>
  <si>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</si>
  <si>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</si>
  <si>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</si>
  <si>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</si>
  <si>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</si>
  <si>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</si>
  <si>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</si>
  <si>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</si>
  <si>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</si>
  <si>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</si>
  <si>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</si>
  <si>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</si>
  <si>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</si>
  <si>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</si>
  <si>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</si>
  <si>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</si>
  <si>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</si>
  <si>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</si>
  <si>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</si>
  <si>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</si>
  <si>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</si>
  <si>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</si>
  <si>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</si>
  <si>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</si>
  <si>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</si>
  <si>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</si>
  <si>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</si>
  <si>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</si>
  <si>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</si>
  <si>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</si>
  <si>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</si>
  <si>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</si>
  <si>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</si>
  <si>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</si>
  <si>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</si>
  <si>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</si>
  <si>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</si>
  <si>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</si>
  <si>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</si>
  <si>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</si>
  <si>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</si>
  <si>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</si>
  <si>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</si>
  <si>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</si>
  <si>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</si>
  <si>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</si>
  <si>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</si>
  <si>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</si>
  <si>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</si>
  <si>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</si>
  <si>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</si>
  <si>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</si>
  <si>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</si>
  <si>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</si>
  <si>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</si>
  <si>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</si>
  <si>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</si>
  <si>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</si>
  <si>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</si>
  <si>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</si>
  <si>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</si>
  <si>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</si>
  <si>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</si>
  <si>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</si>
  <si>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</si>
  <si>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</si>
  <si>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</si>
  <si>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</si>
  <si>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</si>
  <si>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</si>
  <si>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</si>
  <si>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</si>
  <si>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</si>
  <si>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</si>
  <si>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</si>
  <si>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</si>
  <si>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</si>
  <si>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</si>
  <si>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</si>
  <si>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</si>
  <si>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</si>
  <si>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</si>
  <si>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</si>
  <si>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</si>
  <si>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</si>
  <si>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</si>
  <si>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</si>
  <si>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</si>
  <si>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</si>
  <si>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</si>
  <si>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</si>
  <si>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</si>
  <si>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</si>
  <si>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</si>
  <si>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</si>
  <si>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</si>
  <si>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</si>
  <si>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</si>
  <si>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</si>
  <si>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</si>
  <si>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</si>
  <si>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</si>
  <si>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</si>
  <si>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</si>
  <si>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</si>
  <si>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</si>
  <si>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</si>
  <si>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</si>
  <si>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</si>
  <si>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</si>
  <si>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</si>
  <si>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</si>
  <si>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</si>
  <si>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</si>
  <si>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</si>
  <si>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</si>
  <si>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</si>
  <si>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</si>
  <si>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</si>
  <si>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</si>
  <si>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</si>
  <si>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</si>
  <si>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</si>
  <si>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</si>
  <si>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</si>
  <si>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</si>
  <si>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</si>
  <si>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</si>
  <si>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</si>
  <si>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</si>
  <si>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</si>
  <si>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</si>
  <si>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</si>
  <si>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</si>
  <si>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</si>
  <si>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</si>
  <si>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</si>
  <si>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</si>
  <si>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</si>
  <si>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</si>
  <si>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</si>
  <si>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</si>
  <si>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</si>
  <si>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</si>
  <si>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</si>
  <si>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</si>
  <si>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</si>
  <si>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</si>
  <si>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</si>
  <si>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</si>
  <si>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</si>
  <si>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</si>
  <si>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</si>
  <si>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</si>
  <si>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</si>
  <si>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</si>
  <si>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</si>
  <si>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</si>
  <si>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</si>
  <si>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</si>
  <si>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</si>
  <si>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</si>
  <si>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</si>
  <si>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</si>
  <si>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ATI Flat Rolled Products Holdings, LLC (d/b/a ATI Flat Rolled Products)</t>
  </si>
  <si>
    <t>1300 Pacific Ave.  Natrona Heights, PA  15065</t>
  </si>
  <si>
    <t>Mr. Shawn Cooper or Sales Representative</t>
  </si>
  <si>
    <t>shawn.cooper@atimetals.com</t>
  </si>
  <si>
    <t>724-226-6498</t>
  </si>
  <si>
    <t>Ms. Noreen DeFerrari</t>
  </si>
  <si>
    <t>Sr. Manager, Quality and Training</t>
  </si>
  <si>
    <t>noreen.deferrari@atimetals.com</t>
  </si>
  <si>
    <t>724-226-6362</t>
  </si>
  <si>
    <t>www.atimetals.com</t>
  </si>
  <si>
    <t>3TG elements are not intentionally added to this alloy.</t>
  </si>
  <si>
    <t>S30100</t>
  </si>
  <si>
    <t>ATI 301™ Stainless Steel</t>
  </si>
  <si>
    <t>S30400</t>
  </si>
  <si>
    <t>ATI 304™ Stainless Steel</t>
  </si>
  <si>
    <t>S30500</t>
  </si>
  <si>
    <t>ATI 305™ Stainless Steel</t>
  </si>
  <si>
    <t>S30908</t>
  </si>
  <si>
    <t>ATI 309S™ Stainless Steel</t>
  </si>
  <si>
    <t>S31603</t>
  </si>
  <si>
    <t>ATI 316L™ Stainless Steel</t>
  </si>
  <si>
    <t>S32100</t>
  </si>
  <si>
    <t>ATI 321™ Stainless Steel</t>
  </si>
  <si>
    <t>S34700</t>
  </si>
  <si>
    <t>ATI 347™ Stainless Steel</t>
  </si>
  <si>
    <t xml:space="preserve">N06625 </t>
  </si>
  <si>
    <t>ATI 625™ Nickel Alloy</t>
  </si>
  <si>
    <t xml:space="preserve"> </t>
  </si>
  <si>
    <t>NOTE:   This declaration covers products delivered or to be delivered during 2021.    Contact your ATI Sales Contact or persons indicated on the Declaration tab for information related to any grades not listed below.</t>
  </si>
  <si>
    <t>S17700</t>
  </si>
  <si>
    <t>ATI 17-7™ Precipitation Hardenable Stainless Steel</t>
  </si>
  <si>
    <t>S30200</t>
  </si>
  <si>
    <t>ATI 302™ Stainless Steel</t>
  </si>
  <si>
    <t>S30403</t>
  </si>
  <si>
    <t>ATI 304L™ Stainless Steel</t>
  </si>
  <si>
    <t>S31600</t>
  </si>
  <si>
    <t>ATI 316™ Stainless Steel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</si>
</sst>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hidden="1"/>
    </xf>
    <xf numFmtId="49" fontId="97" fillId="33" borderId="10" xfId="0" applyNumberFormat="1" applyFont="1" applyFill="1" applyBorder="1" applyAlignment="1" applyProtection="1">
      <alignment horizontal="left" vertical="center" wrapText="1"/>
      <protection locked="0" hidden="1"/>
    </xf>
    <xf numFmtId="49" fontId="97" fillId="33" borderId="37" xfId="0" applyNumberFormat="1" applyFont="1" applyFill="1" applyBorder="1" applyAlignment="1" applyProtection="1">
      <alignment horizontal="left" vertical="center" wrapText="1"/>
      <protection locked="0"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72">
        <v>3</v>
      </c>
      <c r="C26" s="366" t="s">
        <v>72</v>
      </c>
      <c r="D26" s="369" t="s">
        <v>2362</v>
      </c>
      <c r="E26" s="357" t="s">
        <v>0</v>
      </c>
      <c r="F26" s="197" t="s">
        <v>66</v>
      </c>
      <c r="G26" s="34"/>
    </row>
    <row r="27" spans="1:7" ht="90" customHeight="1">
      <c r="A27" s="360"/>
      <c r="B27" s="373"/>
      <c r="C27" s="367"/>
      <c r="D27" s="370"/>
      <c r="E27" s="358"/>
      <c r="F27" s="198" t="s">
        <v>61</v>
      </c>
      <c r="G27" s="34"/>
    </row>
    <row r="28" spans="1:7" ht="19.350000000000001" customHeight="1">
      <c r="A28" s="360"/>
      <c r="B28" s="373"/>
      <c r="C28" s="367"/>
      <c r="D28" s="370"/>
      <c r="E28" s="358"/>
      <c r="F28" s="198" t="s">
        <v>62</v>
      </c>
      <c r="G28" s="34"/>
    </row>
    <row r="29" spans="1:7" ht="74.650000000000006" customHeight="1">
      <c r="A29" s="360"/>
      <c r="B29" s="373"/>
      <c r="C29" s="367"/>
      <c r="D29" s="370"/>
      <c r="E29" s="358"/>
      <c r="F29" s="198" t="s">
        <v>63</v>
      </c>
      <c r="G29" s="34"/>
    </row>
    <row r="30" spans="1:7" ht="62.65" customHeight="1">
      <c r="A30" s="360"/>
      <c r="B30" s="373"/>
      <c r="C30" s="367"/>
      <c r="D30" s="370"/>
      <c r="E30" s="358"/>
      <c r="F30" s="198" t="s">
        <v>64</v>
      </c>
      <c r="G30" s="34"/>
    </row>
    <row r="31" spans="1:7" ht="81" customHeight="1">
      <c r="A31" s="360"/>
      <c r="B31" s="373"/>
      <c r="C31" s="367"/>
      <c r="D31" s="370"/>
      <c r="E31" s="358"/>
      <c r="F31" s="198" t="s">
        <v>65</v>
      </c>
      <c r="G31" s="34"/>
    </row>
    <row r="32" spans="1:7" ht="48.75" customHeight="1">
      <c r="A32" s="360"/>
      <c r="B32" s="373"/>
      <c r="C32" s="367"/>
      <c r="D32" s="370"/>
      <c r="E32" s="358"/>
      <c r="F32" s="198" t="s">
        <v>68</v>
      </c>
      <c r="G32" s="34"/>
    </row>
    <row r="33" spans="1:7" ht="98.65" customHeight="1">
      <c r="A33" s="360"/>
      <c r="B33" s="373"/>
      <c r="C33" s="367"/>
      <c r="D33" s="370"/>
      <c r="E33" s="358"/>
      <c r="F33" s="198" t="s">
        <v>67</v>
      </c>
      <c r="G33" s="34"/>
    </row>
    <row r="34" spans="1:7" ht="89.1" customHeight="1">
      <c r="A34" s="360"/>
      <c r="B34" s="373"/>
      <c r="C34" s="367"/>
      <c r="D34" s="370"/>
      <c r="E34" s="358"/>
      <c r="F34" s="198" t="s">
        <v>69</v>
      </c>
      <c r="G34" s="34"/>
    </row>
    <row r="35" spans="1:7" ht="29.1" customHeight="1">
      <c r="A35" s="360"/>
      <c r="B35" s="373"/>
      <c r="C35" s="367"/>
      <c r="D35" s="370"/>
      <c r="E35" s="358"/>
      <c r="F35" s="198" t="s">
        <v>70</v>
      </c>
      <c r="G35" s="34"/>
    </row>
    <row r="36" spans="1:7" ht="126.75">
      <c r="A36" s="360"/>
      <c r="B36" s="374"/>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14434</v>
      </c>
      <c r="F50" s="37" t="s">
        <v>14205</v>
      </c>
      <c r="G50" s="34"/>
    </row>
    <row r="51" spans="1:7" ht="45">
      <c r="A51" s="360"/>
      <c r="B51" s="193">
        <v>6.01</v>
      </c>
      <c r="C51" s="181" t="s">
        <v>13489</v>
      </c>
      <c r="D51" s="194">
        <v>43970</v>
      </c>
      <c r="E51" s="202" t="s">
        <v>15504</v>
      </c>
      <c r="F51" s="202" t="s">
        <v>14205</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996C37-56DC-4060-95DF-9BD56749E78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FD9A173-C411-40A3-96C7-B2BDF53ABA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5"/>
      <c r="B1" s="376"/>
      <c r="C1" s="376"/>
      <c r="D1" s="377"/>
    </row>
    <row r="2" spans="1:5" ht="71.25" customHeight="1">
      <c r="A2" s="87"/>
      <c r="B2" s="167" t="str">
        <f ca="1">OFFSET(L!$C$1,MATCH("Definitions"&amp;ADDRESS(ROW(),COLUMN(),4),L!$A:$A,0)-1,SL,,)</f>
        <v>ITEM</v>
      </c>
      <c r="C2" s="167" t="str">
        <f ca="1">OFFSET(L!$C$1,MATCH("Definitions"&amp;ADDRESS(ROW(),COLUMN(),4),L!$A:$A,0)-1,SL,,)</f>
        <v>DEFINITION</v>
      </c>
      <c r="D2" s="379"/>
      <c r="E2" s="127"/>
    </row>
    <row r="3" spans="1:5" ht="64.150000000000006" customHeight="1">
      <c r="A3" s="87"/>
      <c r="B3" s="74" t="str">
        <f ca="1">OFFSET(L!$C$1,MATCH("Definitions"&amp;ADDRESS(ROW(),COLUMN(),4),L!$A:$A,0)-1,SL,,)</f>
        <v>3TG</v>
      </c>
      <c r="C3" s="74" t="str">
        <f ca="1">OFFSET(L!$C$1,MATCH("Definitions"&amp;ADDRESS(ROW(),COLUMN(),4),L!$A:$A,0)-1,SL,,)</f>
        <v>Tantalum, tin, tungsten, gold</v>
      </c>
      <c r="D3" s="379"/>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9"/>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9"/>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9"/>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9"/>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9"/>
      <c r="E9" s="128" t="s">
        <v>1336</v>
      </c>
    </row>
    <row r="10" spans="1:5" ht="45">
      <c r="A10" s="87"/>
      <c r="B10" s="74" t="str">
        <f ca="1">OFFSET(L!$C$1,MATCH("Definitions"&amp;ADDRESS(ROW(),COLUMN(),4),L!$A:$A,0)-1,SL,,)</f>
        <v>DRC</v>
      </c>
      <c r="C10" s="74" t="str">
        <f ca="1">OFFSET(L!$C$1,MATCH("Definitions"&amp;ADDRESS(ROW(),COLUMN(),4),L!$A:$A,0)-1,SL,,)</f>
        <v>Democratic Republic of Congo</v>
      </c>
      <c r="D10" s="379"/>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9"/>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9"/>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9"/>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9"/>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9"/>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9"/>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9"/>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9"/>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9"/>
      <c r="E20" s="128"/>
    </row>
    <row r="21" spans="1:5" ht="15">
      <c r="A21" s="87"/>
      <c r="B21" s="74" t="str">
        <f ca="1">OFFSET(L!$C$1,MATCH("Definitions"&amp;ADDRESS(ROW(),COLUMN(),4),L!$A:$A,0)-1,SL,,)</f>
        <v>RBA</v>
      </c>
      <c r="C21" s="74" t="str">
        <f ca="1">OFFSET(L!$C$1,MATCH("Definitions"&amp;ADDRESS(ROW(),COLUMN(),4),L!$A:$A,0)-1,SL,,)</f>
        <v>Responsible Business Alliance (www.responsiblebusiness.org)</v>
      </c>
      <c r="D21" s="37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9"/>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9"/>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9"/>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9"/>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9"/>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9"/>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9"/>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9"/>
      <c r="E31" s="128"/>
    </row>
    <row r="32" spans="1:5" ht="15">
      <c r="A32" s="87"/>
      <c r="B32" s="378" t="str">
        <f ca="1">OFFSET(L!$C$1,MATCH("General"&amp;"Cpy",L!$A:$A,0)-1,SL,,)</f>
        <v>© 2020 Responsible Minerals Initiative. All rights reserved.</v>
      </c>
      <c r="C32" s="378"/>
      <c r="D32" s="379"/>
      <c r="E32" s="128"/>
    </row>
    <row r="33" spans="1:4" ht="13.5" thickBot="1">
      <c r="A33" s="88"/>
      <c r="B33" s="185"/>
      <c r="C33" s="185"/>
      <c r="D33" s="380"/>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D95" sqref="D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7"/>
      <c r="G3" s="417"/>
      <c r="H3" s="417"/>
      <c r="I3" s="184"/>
      <c r="J3" s="168" t="s">
        <v>15506</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8" t="str">
        <f ca="1">OFFSET(L!$C$1,MATCH("Declaration"&amp;ADDRESS(ROW(),COLUMN(),4),L!$A:$A,0)-1,SL,,)</f>
        <v>Link to Terms &amp; Conditions</v>
      </c>
      <c r="J4" s="41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2" t="str">
        <f ca="1">OFFSET(L!$C$1,MATCH("Declaration"&amp;ADDRESS(ROW(),COLUMN(),4),L!$A:$A,0)-1,SL,,)</f>
        <v>Company Information</v>
      </c>
      <c r="C7" s="422"/>
      <c r="D7" s="422"/>
      <c r="E7" s="422"/>
      <c r="F7" s="422"/>
      <c r="G7" s="422"/>
      <c r="H7" s="422"/>
      <c r="I7" s="422"/>
      <c r="J7" s="42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9" t="s">
        <v>505</v>
      </c>
      <c r="E9" s="420"/>
      <c r="F9" s="420"/>
      <c r="G9" s="421"/>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3" t="str">
        <f ca="1">OFFSET(L!$C$1,MATCH("Declaration"&amp;ADDRESS(ROW(),COLUMN(),4)&amp;LEFT($D$9,1),L!$A:$A,0)-1,SL,,)</f>
        <v>Go to Product List tab to enter products this declaration applies to</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4"/>
      <c r="C11" s="151"/>
      <c r="D11" s="433" t="str">
        <f ca="1">IF(D9=Q9,OFFSET(L!$C$1,MATCH("Declaration"&amp;ADDRESS(ROW(),COLUMN(),4),L!$A:$A,0)-1,SL,,),"")</f>
        <v>Click here to enter the products this declaration applies to</v>
      </c>
      <c r="E11" s="434"/>
      <c r="F11" s="434"/>
      <c r="G11" s="434"/>
      <c r="H11" s="434"/>
      <c r="I11" s="434"/>
      <c r="J11" s="43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4"/>
      <c r="E12" s="415"/>
      <c r="F12" s="415"/>
      <c r="G12" s="415"/>
      <c r="H12" s="415"/>
      <c r="I12" s="415"/>
      <c r="J12" s="41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4"/>
      <c r="E13" s="415"/>
      <c r="F13" s="415"/>
      <c r="G13" s="415"/>
      <c r="H13" s="415"/>
      <c r="I13" s="415"/>
      <c r="J13" s="41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1" t="s">
        <v>15508</v>
      </c>
      <c r="E14" s="413"/>
      <c r="F14" s="413"/>
      <c r="G14" s="413"/>
      <c r="H14" s="413"/>
      <c r="I14" s="413"/>
      <c r="J14" s="38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9" t="s">
        <v>15509</v>
      </c>
      <c r="E15" s="390"/>
      <c r="F15" s="390"/>
      <c r="G15" s="390"/>
      <c r="H15" s="390"/>
      <c r="I15" s="390"/>
      <c r="J15" s="39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5" t="s">
        <v>15510</v>
      </c>
      <c r="E16" s="390"/>
      <c r="F16" s="390"/>
      <c r="G16" s="390"/>
      <c r="H16" s="390"/>
      <c r="I16" s="390"/>
      <c r="J16" s="39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89" t="s">
        <v>15511</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9" t="s">
        <v>15512</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9" t="s">
        <v>15513</v>
      </c>
      <c r="E19" s="390"/>
      <c r="F19" s="390"/>
      <c r="G19" s="390"/>
      <c r="H19" s="390"/>
      <c r="I19" s="390"/>
      <c r="J19" s="39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5" t="s">
        <v>15514</v>
      </c>
      <c r="E20" s="426"/>
      <c r="F20" s="426"/>
      <c r="G20" s="426"/>
      <c r="H20" s="426"/>
      <c r="I20" s="426"/>
      <c r="J20" s="42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9" t="s">
        <v>15515</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2">
        <v>44389</v>
      </c>
      <c r="E22" s="39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0"/>
      <c r="E23" s="43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4" t="str">
        <f ca="1">OFFSET(L!$C$1,MATCH("Declaration"&amp;ADDRESS(ROW(),COLUMN(),4),L!$A:$A,0)-1,SL,,)</f>
        <v>Answer the following questions 1 - 8 based on the declaration scope indicated above</v>
      </c>
      <c r="C24" s="394"/>
      <c r="D24" s="394"/>
      <c r="E24" s="394"/>
      <c r="F24" s="394"/>
      <c r="G24" s="394"/>
      <c r="H24" s="394"/>
      <c r="I24" s="394"/>
      <c r="J24" s="39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1" t="s">
        <v>499</v>
      </c>
      <c r="E26" s="382"/>
      <c r="F26" s="15"/>
      <c r="G26" s="383"/>
      <c r="H26" s="384"/>
      <c r="I26" s="384"/>
      <c r="J26" s="38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1" t="s">
        <v>499</v>
      </c>
      <c r="E27" s="382"/>
      <c r="F27" s="15"/>
      <c r="G27" s="383"/>
      <c r="H27" s="384"/>
      <c r="I27" s="384"/>
      <c r="J27" s="385"/>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1" t="s">
        <v>499</v>
      </c>
      <c r="E28" s="382"/>
      <c r="F28" s="15"/>
      <c r="G28" s="383"/>
      <c r="H28" s="384"/>
      <c r="I28" s="384"/>
      <c r="J28" s="385"/>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1" t="s">
        <v>499</v>
      </c>
      <c r="E29" s="382"/>
      <c r="F29" s="15"/>
      <c r="G29" s="383" t="s">
        <v>15534</v>
      </c>
      <c r="H29" s="384"/>
      <c r="I29" s="384"/>
      <c r="J29" s="38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v>
      </c>
      <c r="C31" s="13"/>
      <c r="D31" s="388" t="str">
        <f ca="1">D25</f>
        <v>Answer</v>
      </c>
      <c r="E31" s="38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3"/>
      <c r="H32" s="384"/>
      <c r="I32" s="384"/>
      <c r="J32" s="38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1"/>
      <c r="E33" s="382"/>
      <c r="F33" s="58"/>
      <c r="G33" s="383"/>
      <c r="H33" s="384"/>
      <c r="I33" s="384"/>
      <c r="J33" s="38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1"/>
      <c r="E34" s="382"/>
      <c r="F34" s="58"/>
      <c r="G34" s="383"/>
      <c r="H34" s="384"/>
      <c r="I34" s="384"/>
      <c r="J34" s="38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1"/>
      <c r="E35" s="382"/>
      <c r="F35" s="58"/>
      <c r="G35" s="383"/>
      <c r="H35" s="384"/>
      <c r="I35" s="384"/>
      <c r="J35" s="38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8" t="str">
        <f ca="1">D25</f>
        <v>Answer</v>
      </c>
      <c r="E37" s="388"/>
      <c r="F37" s="21"/>
      <c r="G37" s="55" t="str">
        <f ca="1">G25</f>
        <v>Comments</v>
      </c>
      <c r="H37" s="429"/>
      <c r="I37" s="429"/>
      <c r="J37" s="429"/>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1"/>
      <c r="E38" s="382"/>
      <c r="F38" s="58"/>
      <c r="G38" s="383"/>
      <c r="H38" s="384"/>
      <c r="I38" s="384"/>
      <c r="J38" s="38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1"/>
      <c r="E39" s="382"/>
      <c r="F39" s="58"/>
      <c r="G39" s="383"/>
      <c r="H39" s="384"/>
      <c r="I39" s="384"/>
      <c r="J39" s="385"/>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1"/>
      <c r="E40" s="382"/>
      <c r="F40" s="58"/>
      <c r="G40" s="383"/>
      <c r="H40" s="384"/>
      <c r="I40" s="384"/>
      <c r="J40" s="385"/>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1"/>
      <c r="E41" s="382"/>
      <c r="F41" s="58"/>
      <c r="G41" s="383"/>
      <c r="H41" s="384"/>
      <c r="I41" s="384"/>
      <c r="J41" s="38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v>
      </c>
      <c r="C43" s="13"/>
      <c r="D43" s="388" t="str">
        <f ca="1">D25</f>
        <v>Answer</v>
      </c>
      <c r="E43" s="38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1"/>
      <c r="E44" s="382"/>
      <c r="F44" s="58"/>
      <c r="G44" s="383"/>
      <c r="H44" s="384"/>
      <c r="I44" s="384"/>
      <c r="J44" s="38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1"/>
      <c r="E45" s="382"/>
      <c r="F45" s="58"/>
      <c r="G45" s="383"/>
      <c r="H45" s="384"/>
      <c r="I45" s="384"/>
      <c r="J45" s="385"/>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1"/>
      <c r="E46" s="382"/>
      <c r="F46" s="58"/>
      <c r="G46" s="383"/>
      <c r="H46" s="384"/>
      <c r="I46" s="384"/>
      <c r="J46" s="385"/>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1"/>
      <c r="E47" s="382"/>
      <c r="F47" s="58"/>
      <c r="G47" s="383"/>
      <c r="H47" s="384"/>
      <c r="I47" s="384"/>
      <c r="J47" s="38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8" t="str">
        <f ca="1">D25</f>
        <v>Answer</v>
      </c>
      <c r="E49" s="38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1"/>
      <c r="E50" s="382"/>
      <c r="F50" s="58"/>
      <c r="G50" s="383"/>
      <c r="H50" s="384"/>
      <c r="I50" s="384"/>
      <c r="J50" s="38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1"/>
      <c r="E51" s="382"/>
      <c r="F51" s="58"/>
      <c r="G51" s="383"/>
      <c r="H51" s="384"/>
      <c r="I51" s="384"/>
      <c r="J51" s="38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1"/>
      <c r="E52" s="382"/>
      <c r="F52" s="58"/>
      <c r="G52" s="383"/>
      <c r="H52" s="384"/>
      <c r="I52" s="384"/>
      <c r="J52" s="38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1"/>
      <c r="E53" s="382"/>
      <c r="F53" s="58"/>
      <c r="G53" s="383"/>
      <c r="H53" s="384"/>
      <c r="I53" s="384"/>
      <c r="J53" s="38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 xml:space="preserve">6) What percentage of relevant suppliers have provided a response to your supply chain survey? </v>
      </c>
      <c r="C55" s="13"/>
      <c r="D55" s="388" t="str">
        <f ca="1">D25</f>
        <v>Answer</v>
      </c>
      <c r="E55" s="38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6"/>
      <c r="E56" s="387"/>
      <c r="F56" s="58"/>
      <c r="G56" s="383"/>
      <c r="H56" s="384"/>
      <c r="I56" s="384"/>
      <c r="J56" s="38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6"/>
      <c r="E57" s="387"/>
      <c r="F57" s="58"/>
      <c r="G57" s="383"/>
      <c r="H57" s="384"/>
      <c r="I57" s="384"/>
      <c r="J57" s="38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6"/>
      <c r="E58" s="387"/>
      <c r="F58" s="58"/>
      <c r="G58" s="383"/>
      <c r="H58" s="384"/>
      <c r="I58" s="384"/>
      <c r="J58" s="38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6"/>
      <c r="E59" s="387"/>
      <c r="F59" s="58"/>
      <c r="G59" s="383"/>
      <c r="H59" s="384"/>
      <c r="I59" s="384"/>
      <c r="J59" s="38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8" t="str">
        <f ca="1">D25</f>
        <v>Answer</v>
      </c>
      <c r="E61" s="388"/>
      <c r="F61" s="21"/>
      <c r="G61" s="55" t="str">
        <f ca="1">G25</f>
        <v>Comments</v>
      </c>
      <c r="H61" s="428"/>
      <c r="I61" s="428"/>
      <c r="J61" s="42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3"/>
      <c r="H62" s="384"/>
      <c r="I62" s="384"/>
      <c r="J62" s="38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1"/>
      <c r="E63" s="382"/>
      <c r="F63" s="58"/>
      <c r="G63" s="383"/>
      <c r="H63" s="384"/>
      <c r="I63" s="384"/>
      <c r="J63" s="38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1"/>
      <c r="E64" s="382"/>
      <c r="F64" s="58"/>
      <c r="G64" s="383"/>
      <c r="H64" s="384"/>
      <c r="I64" s="384"/>
      <c r="J64" s="38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1"/>
      <c r="E65" s="382"/>
      <c r="F65" s="58"/>
      <c r="G65" s="383" t="s">
        <v>15534</v>
      </c>
      <c r="H65" s="384"/>
      <c r="I65" s="384"/>
      <c r="J65" s="38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8" t="str">
        <f ca="1">D25</f>
        <v>Answer</v>
      </c>
      <c r="E67" s="388"/>
      <c r="F67" s="21"/>
      <c r="G67" s="55" t="str">
        <f ca="1">G25</f>
        <v>Comments</v>
      </c>
      <c r="H67" s="428" t="str">
        <f>IF(Q75="(*)","Click here to enter smelter names","")</f>
        <v/>
      </c>
      <c r="I67" s="428"/>
      <c r="J67" s="42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1"/>
      <c r="E68" s="382"/>
      <c r="F68" s="59"/>
      <c r="G68" s="383"/>
      <c r="H68" s="384"/>
      <c r="I68" s="384"/>
      <c r="J68" s="38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1"/>
      <c r="E69" s="382"/>
      <c r="F69" s="59"/>
      <c r="G69" s="383"/>
      <c r="H69" s="384"/>
      <c r="I69" s="384"/>
      <c r="J69" s="38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1"/>
      <c r="E70" s="382"/>
      <c r="F70" s="59"/>
      <c r="G70" s="383"/>
      <c r="H70" s="384"/>
      <c r="I70" s="384"/>
      <c r="J70" s="38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1"/>
      <c r="E71" s="382"/>
      <c r="F71" s="61"/>
      <c r="G71" s="383"/>
      <c r="H71" s="384"/>
      <c r="I71" s="384"/>
      <c r="J71" s="38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2" t="str">
        <f ca="1">OFFSET(L!$C$1,MATCH("Declaration"&amp;ADDRESS(ROW(),COLUMN(),4),L!$A:$A,0)-1,SL,,)</f>
        <v>Answer the Following Questions at a Company Level</v>
      </c>
      <c r="C73" s="442"/>
      <c r="D73" s="442"/>
      <c r="E73" s="442"/>
      <c r="F73" s="442"/>
      <c r="G73" s="442"/>
      <c r="H73" s="442"/>
      <c r="I73" s="442"/>
      <c r="J73" s="44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1" t="str">
        <f ca="1">D25</f>
        <v>Answer</v>
      </c>
      <c r="E74" s="431"/>
      <c r="F74" s="64"/>
      <c r="G74" s="431" t="str">
        <f ca="1">G25</f>
        <v>Comments</v>
      </c>
      <c r="H74" s="431" t="e">
        <f>HLOOKUP(SL,LT,$O74,0)</f>
        <v>#NAME?</v>
      </c>
      <c r="I74" s="43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1" t="s">
        <v>498</v>
      </c>
      <c r="E75" s="382"/>
      <c r="F75" s="68"/>
      <c r="G75" s="383"/>
      <c r="H75" s="384"/>
      <c r="I75" s="384"/>
      <c r="J75" s="385"/>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2"/>
      <c r="H76" s="432"/>
      <c r="I76" s="432"/>
      <c r="J76" s="43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1" t="s">
        <v>498</v>
      </c>
      <c r="E77" s="382"/>
      <c r="F77" s="68"/>
      <c r="G77" s="397" t="s">
        <v>15516</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1" t="s">
        <v>498</v>
      </c>
      <c r="E79" s="382"/>
      <c r="F79" s="68"/>
      <c r="G79" s="383"/>
      <c r="H79" s="384"/>
      <c r="I79" s="384"/>
      <c r="J79" s="385"/>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1" t="s">
        <v>498</v>
      </c>
      <c r="E81" s="382"/>
      <c r="F81" s="68"/>
      <c r="G81" s="383"/>
      <c r="H81" s="384"/>
      <c r="I81" s="384"/>
      <c r="J81" s="385"/>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1" t="s">
        <v>15443</v>
      </c>
      <c r="E83" s="382"/>
      <c r="F83" s="68"/>
      <c r="G83" s="383"/>
      <c r="H83" s="384"/>
      <c r="I83" s="384"/>
      <c r="J83" s="385"/>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9" t="s">
        <v>498</v>
      </c>
      <c r="E85" s="440"/>
      <c r="F85" s="68"/>
      <c r="G85" s="383"/>
      <c r="H85" s="384"/>
      <c r="I85" s="384"/>
      <c r="J85" s="385"/>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2"/>
      <c r="H86" s="432"/>
      <c r="I86" s="432"/>
      <c r="J86" s="43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1" t="s">
        <v>498</v>
      </c>
      <c r="E87" s="382"/>
      <c r="F87" s="68"/>
      <c r="G87" s="383"/>
      <c r="H87" s="384"/>
      <c r="I87" s="384"/>
      <c r="J87" s="385"/>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1" t="s">
        <v>14353</v>
      </c>
      <c r="E89" s="382"/>
      <c r="F89" s="68"/>
      <c r="G89" s="383"/>
      <c r="H89" s="384"/>
      <c r="I89" s="384"/>
      <c r="J89" s="385"/>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8" t="str">
        <f>IF(OR($D$8="",$I$3=""),"","Click here to check required fields completion")</f>
        <v/>
      </c>
      <c r="C90" s="438"/>
      <c r="D90" s="438"/>
      <c r="E90" s="438"/>
      <c r="F90" s="438"/>
      <c r="G90" s="438"/>
      <c r="H90" s="438"/>
      <c r="I90" s="438"/>
      <c r="J90" s="43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2020 Responsible Minerals Initiative. All rights reserved.</v>
      </c>
      <c r="B91" s="437"/>
      <c r="C91" s="437"/>
      <c r="D91" s="437"/>
      <c r="E91" s="437"/>
      <c r="F91" s="437"/>
      <c r="G91" s="437"/>
      <c r="H91" s="437"/>
      <c r="I91" s="437"/>
      <c r="J91" s="43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70" stopIfTrue="1">
      <formula>AND(OR($D$26="No",AND($D$26="Yes",$D$32="No")),OR($D$27="No",AND($D$27="Yes",$D$33="No")),OR($D$28="No",AND($D$28="Yes",$D$34="No")),OR($D$29="No",AND($D$29="Yes",$D$35="No")))</formula>
    </cfRule>
    <cfRule type="expression" dxfId="101" priority="71" stopIfTrue="1">
      <formula>IF(D75="",TRUE)</formula>
    </cfRule>
  </conditionalFormatting>
  <conditionalFormatting sqref="G77:J77">
    <cfRule type="expression" dxfId="100" priority="42" stopIfTrue="1">
      <formula>IF(AND($D$77="Yes",$G$77=""),TRUE)</formula>
    </cfRule>
  </conditionalFormatting>
  <conditionalFormatting sqref="D26:E26">
    <cfRule type="expression" dxfId="99" priority="122" stopIfTrue="1">
      <formula>IF($D$26="",TRUE)</formula>
    </cfRule>
  </conditionalFormatting>
  <conditionalFormatting sqref="D27:E27">
    <cfRule type="expression" dxfId="98" priority="129" stopIfTrue="1">
      <formula>IF($D$27="",TRUE)</formula>
    </cfRule>
  </conditionalFormatting>
  <conditionalFormatting sqref="D28:E28">
    <cfRule type="expression" dxfId="97" priority="130" stopIfTrue="1">
      <formula>IF($D$28="",TRUE)</formula>
    </cfRule>
  </conditionalFormatting>
  <conditionalFormatting sqref="D29:E29">
    <cfRule type="expression" dxfId="96" priority="131" stopIfTrue="1">
      <formula>IF($D$29="",TRUE)</formula>
    </cfRule>
  </conditionalFormatting>
  <conditionalFormatting sqref="D9:G9">
    <cfRule type="expression" dxfId="95" priority="137" stopIfTrue="1">
      <formula>IF($D$9="",TRUE)</formula>
    </cfRule>
  </conditionalFormatting>
  <conditionalFormatting sqref="D22:E22">
    <cfRule type="expression" dxfId="94" priority="144" stopIfTrue="1">
      <formula>IF($D$22="",TRUE)</formula>
    </cfRule>
  </conditionalFormatting>
  <conditionalFormatting sqref="D10:J10">
    <cfRule type="expression" dxfId="93" priority="41" stopIfTrue="1">
      <formula>IF($D$9=$Q$9,TRUE)</formula>
    </cfRule>
    <cfRule type="expression" dxfId="92" priority="151" stopIfTrue="1">
      <formula>IF(AND($D$10="",$D$9=$R$9),TRUE)</formula>
    </cfRule>
  </conditionalFormatting>
  <conditionalFormatting sqref="D34:E34 D40:E40 D52:E52 D58:E58 D64:E64 D70:E70">
    <cfRule type="expression" dxfId="91" priority="34" stopIfTrue="1">
      <formula>$P$28=""</formula>
    </cfRule>
  </conditionalFormatting>
  <conditionalFormatting sqref="D35:E35 D41:E41 D53:E53 D59:E59 D65:E65 D71:E71">
    <cfRule type="expression" dxfId="90" priority="149" stopIfTrue="1">
      <formula>$P$29=""</formula>
    </cfRule>
  </conditionalFormatting>
  <conditionalFormatting sqref="D32:E32">
    <cfRule type="expression" dxfId="89" priority="127" stopIfTrue="1">
      <formula>$P$26=""</formula>
    </cfRule>
  </conditionalFormatting>
  <conditionalFormatting sqref="D32:E32">
    <cfRule type="expression" dxfId="88" priority="40" stopIfTrue="1">
      <formula>IF(AND(OR($D$26="Yes",$D$26=""),$D$32=""),1,0)</formula>
    </cfRule>
  </conditionalFormatting>
  <conditionalFormatting sqref="D38 D50 D56 D62 D68">
    <cfRule type="expression" dxfId="87" priority="36" stopIfTrue="1">
      <formula>$P$32=""</formula>
    </cfRule>
  </conditionalFormatting>
  <conditionalFormatting sqref="D39:E39 D51 D57 D63 D69">
    <cfRule type="expression" dxfId="86" priority="35" stopIfTrue="1">
      <formula>$P$33=""</formula>
    </cfRule>
  </conditionalFormatting>
  <conditionalFormatting sqref="D40 D52 D58 D64 D70">
    <cfRule type="expression" dxfId="85" priority="25" stopIfTrue="1">
      <formula>$P$34=""</formula>
    </cfRule>
    <cfRule type="expression" dxfId="84" priority="147" stopIfTrue="1">
      <formula>IF(AND(OR($D$28="Yes",$D$28=""),D40=""),1,0)</formula>
    </cfRule>
  </conditionalFormatting>
  <conditionalFormatting sqref="D41 D53 D59 D65 D71">
    <cfRule type="expression" dxfId="83" priority="33" stopIfTrue="1">
      <formula>$P$35=""</formula>
    </cfRule>
  </conditionalFormatting>
  <conditionalFormatting sqref="D38:E38 D50:E50 D56:E56 D62:E62 D68:E68">
    <cfRule type="expression" dxfId="82" priority="38" stopIfTrue="1">
      <formula>$P$26=""</formula>
    </cfRule>
    <cfRule type="expression" dxfId="81" priority="39" stopIfTrue="1">
      <formula>IF(AND(OR($D$26="Yes",$D$26=""),D38=""),1,0)</formula>
    </cfRule>
  </conditionalFormatting>
  <conditionalFormatting sqref="G85:J85">
    <cfRule type="expression" dxfId="80" priority="32" stopIfTrue="1">
      <formula>IF(AND($D$85="Yes, using other format (describe)",$G$85=""),TRUE)</formula>
    </cfRule>
  </conditionalFormatting>
  <conditionalFormatting sqref="D39:E39 D51:E51 D57:E57 D63:E63 D69:E69">
    <cfRule type="expression" dxfId="79" priority="145" stopIfTrue="1">
      <formula>$P$39=""</formula>
    </cfRule>
    <cfRule type="expression" dxfId="78" priority="146" stopIfTrue="1">
      <formula>IF(AND(OR($D$27="Yes",$D$27=""),D39=""),1,0)</formula>
    </cfRule>
  </conditionalFormatting>
  <conditionalFormatting sqref="D33:E33">
    <cfRule type="expression" dxfId="77" priority="27" stopIfTrue="1">
      <formula>IF(AND(OR($D$27="Yes",$D$27=""),$D$33=""),1,0)</formula>
    </cfRule>
    <cfRule type="expression" dxfId="76" priority="28" stopIfTrue="1">
      <formula>$P$27=""</formula>
    </cfRule>
  </conditionalFormatting>
  <conditionalFormatting sqref="D34:E34">
    <cfRule type="expression" dxfId="75" priority="148" stopIfTrue="1">
      <formula>IF(AND(OR($D$28="Yes",$D$28=""),$D$34=""),1,0)</formula>
    </cfRule>
  </conditionalFormatting>
  <conditionalFormatting sqref="D41:E41 D53:E53 D59:E59 D65:E65 D71:E71">
    <cfRule type="expression" dxfId="74" priority="150" stopIfTrue="1">
      <formula>IF(AND(OR($D$29="Yes",$D$29=""),D41=""),1,0)</formula>
    </cfRule>
  </conditionalFormatting>
  <conditionalFormatting sqref="D35:E35">
    <cfRule type="expression" dxfId="73" priority="24" stopIfTrue="1">
      <formula>IF(AND(OR($D$29="Yes",$D$29=""),$D$35=""),1,0)</formula>
    </cfRule>
  </conditionalFormatting>
  <conditionalFormatting sqref="D46:E46">
    <cfRule type="expression" dxfId="72" priority="10" stopIfTrue="1">
      <formula>$P$28=""</formula>
    </cfRule>
  </conditionalFormatting>
  <conditionalFormatting sqref="D47:E47">
    <cfRule type="expression" dxfId="71" priority="18" stopIfTrue="1">
      <formula>$P$29=""</formula>
    </cfRule>
  </conditionalFormatting>
  <conditionalFormatting sqref="D44">
    <cfRule type="expression" dxfId="70" priority="12" stopIfTrue="1">
      <formula>$P$32=""</formula>
    </cfRule>
  </conditionalFormatting>
  <conditionalFormatting sqref="D45">
    <cfRule type="expression" dxfId="69" priority="11" stopIfTrue="1">
      <formula>$P$33=""</formula>
    </cfRule>
  </conditionalFormatting>
  <conditionalFormatting sqref="D46">
    <cfRule type="expression" dxfId="68" priority="8" stopIfTrue="1">
      <formula>$P$34=""</formula>
    </cfRule>
    <cfRule type="expression" dxfId="67" priority="17" stopIfTrue="1">
      <formula>IF(AND(OR($D$28="Yes",$D$28=""),D46=""),1,0)</formula>
    </cfRule>
  </conditionalFormatting>
  <conditionalFormatting sqref="D47">
    <cfRule type="expression" dxfId="66" priority="9" stopIfTrue="1">
      <formula>$P$35=""</formula>
    </cfRule>
  </conditionalFormatting>
  <conditionalFormatting sqref="D44:E44">
    <cfRule type="expression" dxfId="65" priority="13" stopIfTrue="1">
      <formula>$P$26=""</formula>
    </cfRule>
    <cfRule type="expression" dxfId="64" priority="14" stopIfTrue="1">
      <formula>IF(AND(OR($D$26="Yes",$D$26=""),D44=""),1,0)</formula>
    </cfRule>
  </conditionalFormatting>
  <conditionalFormatting sqref="D45:E45">
    <cfRule type="expression" dxfId="63" priority="15" stopIfTrue="1">
      <formula>$P$39=""</formula>
    </cfRule>
    <cfRule type="expression" dxfId="62" priority="16" stopIfTrue="1">
      <formula>IF(AND(OR($D$27="Yes",$D$27=""),D45=""),1,0)</formula>
    </cfRule>
  </conditionalFormatting>
  <conditionalFormatting sqref="D47:E47">
    <cfRule type="expression" dxfId="61" priority="19" stopIfTrue="1">
      <formula>IF(AND(OR($D$29="Yes",$D$29=""),D47=""),1,0)</formula>
    </cfRule>
  </conditionalFormatting>
  <conditionalFormatting sqref="D8:J8">
    <cfRule type="expression" dxfId="60" priority="7" stopIfTrue="1">
      <formula>IF($D$8="",TRUE)</formula>
    </cfRule>
  </conditionalFormatting>
  <conditionalFormatting sqref="D15:J15">
    <cfRule type="expression" dxfId="59" priority="6" stopIfTrue="1">
      <formula>IF($D$15="",TRUE)</formula>
    </cfRule>
  </conditionalFormatting>
  <conditionalFormatting sqref="D16:J16">
    <cfRule type="expression" dxfId="58" priority="5" stopIfTrue="1">
      <formula>IF($D$15="",TRUE)</formula>
    </cfRule>
  </conditionalFormatting>
  <conditionalFormatting sqref="D17:J17">
    <cfRule type="expression" dxfId="57" priority="4" stopIfTrue="1">
      <formula>IF($D$17="",TRUE)</formula>
    </cfRule>
  </conditionalFormatting>
  <conditionalFormatting sqref="D18:J18">
    <cfRule type="expression" dxfId="56" priority="3" stopIfTrue="1">
      <formula>IF($D$18="",TRUE)</formula>
    </cfRule>
  </conditionalFormatting>
  <conditionalFormatting sqref="D20:J20">
    <cfRule type="expression" dxfId="55" priority="2" stopIfTrue="1">
      <formula>IF($D$20="",TRUE)</formula>
    </cfRule>
  </conditionalFormatting>
  <conditionalFormatting sqref="D21:J21">
    <cfRule type="expression" dxfId="54" priority="1"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B1" zoomScalePageLayoutView="55" workbookViewId="0">
      <pane ySplit="4" topLeftCell="A5" activePane="bottomLeft" state="frozen"/>
      <selection pane="bottomLeft" activeCell="B8" sqref="A8:XFD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3" t="str">
        <f ca="1">OFFSET(L!$C$1,MATCH("Smelter List"&amp;ADDRESS(ROW(),COLUMN(),4),L!$A:$A,0)-1,SL,,)</f>
        <v>Link to "RMAP Conformant Smelter List"</v>
      </c>
      <c r="K2" s="444"/>
      <c r="L2" s="444"/>
      <c r="M2" s="444"/>
      <c r="N2" s="444"/>
      <c r="O2" s="444"/>
      <c r="P2" s="234"/>
      <c r="Q2" s="235"/>
      <c r="R2" s="236"/>
      <c r="S2" s="236"/>
      <c r="T2" s="236"/>
      <c r="U2" s="267"/>
      <c r="V2" s="267"/>
      <c r="W2" s="268"/>
      <c r="X2" s="267"/>
      <c r="Y2" s="267"/>
      <c r="Z2" s="267"/>
      <c r="AH2" s="176" t="s">
        <v>498</v>
      </c>
    </row>
    <row r="3" spans="1:34" s="269" customFormat="1" ht="244.15" customHeight="1">
      <c r="A3" s="204"/>
      <c r="B3" s="44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5"/>
      <c r="D3" s="445"/>
      <c r="E3" s="445"/>
      <c r="F3" s="270"/>
      <c r="G3" s="446" t="str">
        <f ca="1">OFFSET(L!$C$1,MATCH("General"&amp;"Cpy",L!$A:$A,0)-1,SL,,)</f>
        <v>© 2020 Responsible Minerals Initiative. All rights reserved.</v>
      </c>
      <c r="H3" s="446"/>
      <c r="I3" s="447"/>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899999999999999"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899999999999999"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899999999999999" customHeight="1">
      <c r="A8" s="332"/>
      <c r="B8" s="217"/>
      <c r="C8" s="221"/>
      <c r="D8" s="283"/>
      <c r="E8" s="217"/>
      <c r="F8" s="217"/>
      <c r="G8" s="217"/>
      <c r="H8" s="218"/>
      <c r="I8" s="219"/>
      <c r="J8" s="219"/>
      <c r="K8" s="273"/>
      <c r="L8" s="273"/>
      <c r="M8" s="273"/>
      <c r="N8" s="273"/>
      <c r="O8" s="273"/>
      <c r="P8" s="220"/>
      <c r="Q8" s="274"/>
      <c r="R8" s="217"/>
      <c r="S8" s="225"/>
      <c r="T8" s="225"/>
      <c r="U8" s="241"/>
      <c r="V8" s="275"/>
      <c r="W8" s="276"/>
      <c r="X8" s="276"/>
      <c r="Y8" s="276"/>
      <c r="Z8" s="276"/>
      <c r="AB8" s="278"/>
    </row>
    <row r="9" spans="1:34" s="277" customFormat="1" ht="19.899999999999999"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899999999999999"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899999999999999"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899999999999999"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899999999999999"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899999999999999"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899999999999999"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899999999999999"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899999999999999"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899999999999999"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8E1ED7C-004C-4768-BA3A-C0C4268885B5}"/>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8" t="str">
        <f ca="1">OFFSET(L!$C$1,MATCH("Checker"&amp;ADDRESS(ROW(),COLUMN(),4),L!$A:$A,0)-1,SL,,)</f>
        <v>To ensure all required fields have been populated before submitting to your customers review form for any line items highlighted in red</v>
      </c>
      <c r="B1" s="448"/>
      <c r="C1" s="448"/>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ATI Flat Rolled Products Holdings, LLC (d/b/a ATI Flat Rolled Products)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Mr. Shawn Cooper or Sales Representative</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shawn.cooper@atimetals.com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724-226-6498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Ms. Noreen DeFerrari</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noreen.deferrari@atimetals.com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44389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www.atimetals.com</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SEC</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8" sqref="B18:D18"/>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0" t="str">
        <f ca="1">OFFSET(L!$C$1,MATCH("Product List"&amp;ADDRESS(ROW(),COLUMN(),4),L!$A:$A,0)-1,SL,,)</f>
        <v>Completion required only if reporting level "Product (or List of Products)" selected on the 'Declaration' worksheet.</v>
      </c>
      <c r="B1" s="451"/>
      <c r="C1" s="451"/>
      <c r="D1" s="451"/>
      <c r="E1" s="145"/>
    </row>
    <row r="2" spans="1:6">
      <c r="A2" s="29"/>
      <c r="B2" s="147"/>
      <c r="C2" s="147"/>
      <c r="D2"/>
      <c r="E2" s="30"/>
    </row>
    <row r="3" spans="1:6">
      <c r="A3" s="29"/>
      <c r="B3" s="147"/>
      <c r="C3" s="147"/>
      <c r="D3" s="147"/>
      <c r="E3" s="30"/>
    </row>
    <row r="4" spans="1:6" ht="15.75" customHeight="1">
      <c r="A4" s="29"/>
      <c r="B4" s="449" t="s">
        <v>921</v>
      </c>
      <c r="C4" s="449"/>
      <c r="D4" s="44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94.5">
      <c r="A6" s="157"/>
      <c r="B6" s="348" t="s">
        <v>15535</v>
      </c>
      <c r="C6" s="111"/>
      <c r="D6" s="111"/>
      <c r="E6" s="32"/>
      <c r="F6"/>
    </row>
    <row r="7" spans="1:6" s="33" customFormat="1" ht="31.5">
      <c r="A7" s="158"/>
      <c r="B7" s="350" t="s">
        <v>15536</v>
      </c>
      <c r="C7" s="111" t="s">
        <v>15537</v>
      </c>
      <c r="D7" s="111" t="s">
        <v>15517</v>
      </c>
      <c r="E7" s="32"/>
      <c r="F7"/>
    </row>
    <row r="8" spans="1:6" s="33" customFormat="1" ht="15.75">
      <c r="A8" s="158"/>
      <c r="B8" s="350" t="s">
        <v>15538</v>
      </c>
      <c r="C8" s="111" t="s">
        <v>15539</v>
      </c>
      <c r="D8" s="111" t="s">
        <v>15517</v>
      </c>
      <c r="E8" s="32"/>
      <c r="F8"/>
    </row>
    <row r="9" spans="1:6" s="33" customFormat="1" ht="15.75">
      <c r="A9" s="158"/>
      <c r="B9" s="349" t="s">
        <v>15518</v>
      </c>
      <c r="C9" s="111" t="s">
        <v>15519</v>
      </c>
      <c r="D9" s="111" t="s">
        <v>15517</v>
      </c>
      <c r="E9" s="32"/>
      <c r="F9"/>
    </row>
    <row r="10" spans="1:6" s="33" customFormat="1" ht="15.75">
      <c r="A10" s="158"/>
      <c r="B10" s="349" t="s">
        <v>15520</v>
      </c>
      <c r="C10" s="111" t="s">
        <v>15521</v>
      </c>
      <c r="D10" s="111" t="s">
        <v>15517</v>
      </c>
      <c r="E10" s="32"/>
      <c r="F10"/>
    </row>
    <row r="11" spans="1:6" s="33" customFormat="1" ht="15.75">
      <c r="A11" s="158"/>
      <c r="B11" s="349" t="s">
        <v>15522</v>
      </c>
      <c r="C11" s="111" t="s">
        <v>15523</v>
      </c>
      <c r="D11" s="111" t="s">
        <v>15517</v>
      </c>
      <c r="E11" s="32"/>
      <c r="F11"/>
    </row>
    <row r="12" spans="1:6" s="33" customFormat="1" ht="15.75">
      <c r="A12" s="158"/>
      <c r="B12" s="349" t="s">
        <v>15524</v>
      </c>
      <c r="C12" s="111" t="s">
        <v>15525</v>
      </c>
      <c r="D12" s="111" t="s">
        <v>15517</v>
      </c>
      <c r="E12" s="32"/>
      <c r="F12"/>
    </row>
    <row r="13" spans="1:6" s="33" customFormat="1" ht="15.75">
      <c r="A13" s="158"/>
      <c r="B13" s="349" t="s">
        <v>15526</v>
      </c>
      <c r="C13" s="111" t="s">
        <v>15527</v>
      </c>
      <c r="D13" s="111" t="s">
        <v>15517</v>
      </c>
      <c r="E13" s="32"/>
      <c r="F13"/>
    </row>
    <row r="14" spans="1:6" s="33" customFormat="1" ht="15.75">
      <c r="A14" s="158"/>
      <c r="B14" s="349" t="s">
        <v>15528</v>
      </c>
      <c r="C14" s="111" t="s">
        <v>15529</v>
      </c>
      <c r="D14" s="111" t="s">
        <v>15517</v>
      </c>
      <c r="E14" s="32"/>
      <c r="F14"/>
    </row>
    <row r="15" spans="1:6" s="33" customFormat="1" ht="15.75">
      <c r="A15" s="158"/>
      <c r="B15" s="349" t="s">
        <v>15530</v>
      </c>
      <c r="C15" s="111" t="s">
        <v>15531</v>
      </c>
      <c r="D15" s="111" t="s">
        <v>15517</v>
      </c>
      <c r="E15" s="32"/>
      <c r="F15"/>
    </row>
    <row r="16" spans="1:6" s="33" customFormat="1" ht="15.75">
      <c r="A16" s="158"/>
      <c r="B16" s="350" t="s">
        <v>15540</v>
      </c>
      <c r="C16" s="111" t="s">
        <v>15541</v>
      </c>
      <c r="D16" s="111" t="s">
        <v>15517</v>
      </c>
      <c r="E16" s="32"/>
      <c r="F16"/>
    </row>
    <row r="17" spans="1:6" s="33" customFormat="1" ht="15.75">
      <c r="A17" s="158"/>
      <c r="B17" s="349" t="s">
        <v>15532</v>
      </c>
      <c r="C17" s="111" t="s">
        <v>15533</v>
      </c>
      <c r="D17" s="111" t="s">
        <v>15517</v>
      </c>
      <c r="E17" s="32"/>
      <c r="F17"/>
    </row>
    <row r="18" spans="1:6" s="33" customFormat="1" ht="15.75">
      <c r="A18" s="158"/>
      <c r="B18" s="350" t="s">
        <v>15542</v>
      </c>
      <c r="C18" s="111" t="s">
        <v>15543</v>
      </c>
      <c r="D18" s="111" t="s">
        <v>15517</v>
      </c>
      <c r="E18" s="32"/>
      <c r="F18"/>
    </row>
    <row r="19" spans="1:6" s="33" customFormat="1" ht="15.75">
      <c r="A19" s="158"/>
      <c r="B19" s="348"/>
      <c r="C19" s="111"/>
      <c r="D19" s="111"/>
      <c r="E19" s="32"/>
      <c r="F19"/>
    </row>
    <row r="20" spans="1:6" s="33" customFormat="1" ht="15.75">
      <c r="A20" s="158"/>
      <c r="B20" s="348"/>
      <c r="C20" s="111"/>
      <c r="D20" s="111"/>
      <c r="E20" s="32"/>
      <c r="F20"/>
    </row>
    <row r="21" spans="1:6" s="33" customFormat="1" ht="15.75">
      <c r="A21" s="158"/>
      <c r="B21" s="348"/>
      <c r="C21" s="111"/>
      <c r="D21" s="111"/>
      <c r="E21" s="32"/>
      <c r="F21"/>
    </row>
    <row r="22" spans="1:6" s="33" customFormat="1" ht="15.75">
      <c r="A22" s="158"/>
      <c r="B22" s="348"/>
      <c r="C22" s="111"/>
      <c r="D22" s="111"/>
      <c r="E22" s="32"/>
      <c r="F22"/>
    </row>
    <row r="23" spans="1:6" s="33" customFormat="1" ht="15.75">
      <c r="A23" s="158"/>
      <c r="B23" s="348"/>
      <c r="C23" s="111"/>
      <c r="D23" s="111"/>
      <c r="E23" s="32"/>
      <c r="F23"/>
    </row>
    <row r="24" spans="1:6" s="33" customFormat="1" ht="15.75">
      <c r="A24" s="158"/>
      <c r="B24" s="348"/>
      <c r="C24" s="111"/>
      <c r="D24" s="111"/>
      <c r="E24" s="32"/>
      <c r="F24"/>
    </row>
    <row r="25" spans="1:6" s="33" customFormat="1" ht="15.75">
      <c r="A25" s="158"/>
      <c r="B25" s="348"/>
      <c r="C25" s="111"/>
      <c r="D25" s="111"/>
      <c r="E25" s="32"/>
      <c r="F25"/>
    </row>
    <row r="26" spans="1:6" s="33" customFormat="1" ht="15.75">
      <c r="A26" s="158"/>
      <c r="B26" s="348"/>
      <c r="C26" s="111"/>
      <c r="D26" s="111"/>
      <c r="E26" s="32"/>
      <c r="F26"/>
    </row>
    <row r="27" spans="1:6" s="33" customFormat="1" ht="15.75">
      <c r="A27" s="158"/>
      <c r="B27" s="348"/>
      <c r="C27" s="111"/>
      <c r="D27" s="111"/>
      <c r="E27" s="32"/>
      <c r="F27"/>
    </row>
    <row r="28" spans="1:6" s="33" customFormat="1" ht="15.75">
      <c r="A28" s="158"/>
      <c r="B28" s="348"/>
      <c r="C28" s="111"/>
      <c r="D28" s="111"/>
      <c r="E28" s="32"/>
      <c r="F28"/>
    </row>
    <row r="29" spans="1:6" s="33" customFormat="1" ht="15.75">
      <c r="A29" s="158"/>
      <c r="B29" s="348"/>
      <c r="C29" s="111"/>
      <c r="D29" s="111"/>
      <c r="E29" s="32"/>
      <c r="F29"/>
    </row>
    <row r="30" spans="1:6" s="33" customFormat="1" ht="15.75">
      <c r="A30" s="158"/>
      <c r="B30" s="348"/>
      <c r="C30" s="111"/>
      <c r="D30" s="111"/>
      <c r="E30" s="32"/>
      <c r="F30"/>
    </row>
    <row r="31" spans="1:6" s="33" customFormat="1" ht="15.75">
      <c r="A31" s="158"/>
      <c r="B31" s="348"/>
      <c r="C31" s="111"/>
      <c r="D31" s="111"/>
      <c r="E31" s="32"/>
      <c r="F31"/>
    </row>
    <row r="32" spans="1:6" s="33" customFormat="1" ht="15.75">
      <c r="A32" s="158"/>
      <c r="B32" s="348"/>
      <c r="C32" s="111"/>
      <c r="D32" s="111"/>
      <c r="E32" s="32"/>
      <c r="F32"/>
    </row>
    <row r="33" spans="1:6" s="33" customFormat="1" ht="15.75">
      <c r="A33" s="158"/>
      <c r="B33" s="348"/>
      <c r="C33" s="111"/>
      <c r="D33" s="111"/>
      <c r="E33" s="32"/>
      <c r="F33"/>
    </row>
    <row r="34" spans="1:6" s="33" customFormat="1" ht="15.75">
      <c r="A34" s="158"/>
      <c r="B34" s="348"/>
      <c r="C34" s="111"/>
      <c r="D34" s="111"/>
      <c r="E34" s="32"/>
      <c r="F34"/>
    </row>
    <row r="35" spans="1:6" s="33" customFormat="1" ht="15.75">
      <c r="A35" s="158"/>
      <c r="B35" s="348"/>
      <c r="C35" s="111"/>
      <c r="D35" s="111"/>
      <c r="E35" s="32"/>
      <c r="F35"/>
    </row>
    <row r="36" spans="1:6" s="33" customFormat="1" ht="15.75">
      <c r="A36" s="158"/>
      <c r="B36" s="348"/>
      <c r="C36" s="111"/>
      <c r="D36" s="111"/>
      <c r="E36" s="32"/>
      <c r="F36"/>
    </row>
    <row r="37" spans="1:6" s="33" customFormat="1" ht="15.75">
      <c r="A37" s="158"/>
      <c r="B37" s="348"/>
      <c r="C37" s="111"/>
      <c r="D37" s="111"/>
      <c r="E37" s="32"/>
      <c r="F37"/>
    </row>
    <row r="38" spans="1:6" s="33" customFormat="1" ht="15.75">
      <c r="A38" s="158"/>
      <c r="B38" s="348"/>
      <c r="C38" s="111"/>
      <c r="D38" s="111"/>
      <c r="E38" s="32"/>
      <c r="F38"/>
    </row>
    <row r="39" spans="1:6" s="33" customFormat="1" ht="15.75">
      <c r="A39" s="158"/>
      <c r="B39" s="348"/>
      <c r="C39" s="111"/>
      <c r="D39" s="111"/>
      <c r="E39" s="32"/>
      <c r="F39"/>
    </row>
    <row r="40" spans="1:6" s="33" customFormat="1" ht="15.75">
      <c r="A40" s="158"/>
      <c r="B40" s="348"/>
      <c r="C40" s="111"/>
      <c r="D40" s="111"/>
      <c r="E40" s="32"/>
      <c r="F40"/>
    </row>
    <row r="41" spans="1:6" s="33" customFormat="1" ht="15.75">
      <c r="A41" s="158"/>
      <c r="B41" s="348"/>
      <c r="C41" s="111"/>
      <c r="D41" s="111"/>
      <c r="E41" s="32"/>
      <c r="F41"/>
    </row>
    <row r="42" spans="1:6" s="33" customFormat="1" ht="15.75">
      <c r="A42" s="158"/>
      <c r="B42" s="348"/>
      <c r="C42" s="111"/>
      <c r="D42" s="111"/>
      <c r="E42" s="32"/>
      <c r="F42"/>
    </row>
    <row r="43" spans="1:6" s="33" customFormat="1" ht="15.75">
      <c r="A43" s="158"/>
      <c r="B43" s="348"/>
      <c r="C43" s="111"/>
      <c r="D43" s="111"/>
      <c r="E43" s="32"/>
      <c r="F43"/>
    </row>
    <row r="44" spans="1:6" s="33" customFormat="1" ht="15.75">
      <c r="A44" s="158"/>
      <c r="B44" s="348"/>
      <c r="C44" s="111"/>
      <c r="D44" s="111"/>
      <c r="E44" s="32"/>
      <c r="F44"/>
    </row>
    <row r="45" spans="1:6" s="33" customFormat="1" ht="15.75">
      <c r="A45" s="158"/>
      <c r="B45" s="348"/>
      <c r="C45" s="111"/>
      <c r="D45" s="111"/>
      <c r="E45" s="32"/>
      <c r="F45"/>
    </row>
    <row r="46" spans="1:6" s="33" customFormat="1" ht="15.75">
      <c r="A46" s="158"/>
      <c r="B46" s="348"/>
      <c r="C46" s="111"/>
      <c r="D46" s="111"/>
      <c r="E46" s="32"/>
      <c r="F46"/>
    </row>
    <row r="47" spans="1:6" s="33" customFormat="1" ht="15.75">
      <c r="A47" s="158"/>
      <c r="B47" s="348"/>
      <c r="C47" s="111"/>
      <c r="D47" s="111"/>
      <c r="E47" s="32"/>
      <c r="F47"/>
    </row>
    <row r="48" spans="1:6" s="33" customFormat="1" ht="15.75">
      <c r="A48" s="158"/>
      <c r="B48" s="348"/>
      <c r="C48" s="111"/>
      <c r="D48" s="111"/>
      <c r="E48" s="32"/>
      <c r="F48"/>
    </row>
    <row r="49" spans="1:6" s="33" customFormat="1" ht="15.75">
      <c r="A49" s="158"/>
      <c r="B49" s="348"/>
      <c r="C49" s="111"/>
      <c r="D49" s="111"/>
      <c r="E49" s="32"/>
      <c r="F49"/>
    </row>
    <row r="50" spans="1:6" s="33" customFormat="1" ht="15.75">
      <c r="A50" s="158"/>
      <c r="B50" s="348"/>
      <c r="C50" s="111"/>
      <c r="D50" s="111"/>
      <c r="E50" s="32"/>
      <c r="F50"/>
    </row>
    <row r="51" spans="1:6" s="33" customFormat="1" ht="15.75">
      <c r="A51" s="158"/>
      <c r="B51" s="348"/>
      <c r="C51" s="111"/>
      <c r="D51" s="111"/>
      <c r="E51" s="32"/>
      <c r="F51"/>
    </row>
    <row r="52" spans="1:6" s="33" customFormat="1" ht="15.75">
      <c r="A52" s="158"/>
      <c r="B52" s="348"/>
      <c r="C52" s="111"/>
      <c r="D52" s="111"/>
      <c r="E52" s="32"/>
      <c r="F52"/>
    </row>
    <row r="53" spans="1:6" s="33" customFormat="1" ht="15.75">
      <c r="A53" s="158"/>
      <c r="B53" s="348"/>
      <c r="C53" s="111"/>
      <c r="D53" s="111"/>
      <c r="E53" s="32"/>
      <c r="F53"/>
    </row>
    <row r="54" spans="1:6" s="33" customFormat="1" ht="15.75">
      <c r="A54" s="158"/>
      <c r="B54" s="348"/>
      <c r="C54" s="111"/>
      <c r="D54" s="111"/>
      <c r="E54" s="32"/>
      <c r="F54"/>
    </row>
    <row r="55" spans="1:6" s="33" customFormat="1" ht="15.75">
      <c r="A55" s="158"/>
      <c r="B55" s="348"/>
      <c r="C55" s="111"/>
      <c r="D55" s="111"/>
      <c r="E55" s="32"/>
      <c r="F55"/>
    </row>
    <row r="56" spans="1:6" s="33" customFormat="1" ht="15.75">
      <c r="A56" s="158"/>
      <c r="B56" s="348"/>
      <c r="C56" s="111"/>
      <c r="D56" s="111"/>
      <c r="E56" s="32"/>
      <c r="F56"/>
    </row>
    <row r="57" spans="1:6" s="33" customFormat="1" ht="15.75">
      <c r="A57" s="158"/>
      <c r="B57" s="348"/>
      <c r="C57" s="111"/>
      <c r="D57" s="111"/>
      <c r="E57" s="32"/>
      <c r="F57"/>
    </row>
    <row r="58" spans="1:6" s="33" customFormat="1" ht="15.75">
      <c r="A58" s="158"/>
      <c r="B58" s="348"/>
      <c r="C58" s="111"/>
      <c r="D58" s="111"/>
      <c r="E58" s="32"/>
      <c r="F58"/>
    </row>
    <row r="59" spans="1:6" s="33" customFormat="1" ht="15.75">
      <c r="A59" s="158"/>
      <c r="B59" s="348"/>
      <c r="C59" s="111"/>
      <c r="D59" s="111"/>
      <c r="E59" s="32"/>
      <c r="F59"/>
    </row>
    <row r="60" spans="1:6" s="33" customFormat="1" ht="15.75">
      <c r="A60" s="158"/>
      <c r="B60" s="348"/>
      <c r="C60" s="111"/>
      <c r="D60" s="111"/>
      <c r="E60" s="32"/>
      <c r="F60"/>
    </row>
    <row r="61" spans="1:6" s="33" customFormat="1" ht="15.75">
      <c r="A61" s="158"/>
      <c r="B61" s="348"/>
      <c r="C61" s="111"/>
      <c r="D61" s="111"/>
      <c r="E61" s="32"/>
      <c r="F61"/>
    </row>
    <row r="62" spans="1:6" s="33" customFormat="1" ht="15.75">
      <c r="A62" s="158"/>
      <c r="B62" s="348"/>
      <c r="C62" s="111"/>
      <c r="D62" s="111"/>
      <c r="E62" s="32"/>
      <c r="F62"/>
    </row>
    <row r="63" spans="1:6" s="33" customFormat="1" ht="15.75">
      <c r="A63" s="158"/>
      <c r="B63" s="348"/>
      <c r="C63" s="111"/>
      <c r="D63" s="111"/>
      <c r="E63" s="32"/>
      <c r="F63"/>
    </row>
    <row r="64" spans="1:6" s="33" customFormat="1" ht="15.75">
      <c r="A64" s="158"/>
      <c r="B64" s="348"/>
      <c r="C64" s="111"/>
      <c r="D64" s="111"/>
      <c r="E64" s="32"/>
      <c r="F64"/>
    </row>
    <row r="65" spans="1:6" s="33" customFormat="1" ht="15.75">
      <c r="A65" s="158"/>
      <c r="B65" s="348"/>
      <c r="C65" s="111"/>
      <c r="D65" s="111"/>
      <c r="E65" s="32"/>
      <c r="F65"/>
    </row>
    <row r="66" spans="1:6" s="33" customFormat="1" ht="15.75">
      <c r="A66" s="158"/>
      <c r="B66" s="348"/>
      <c r="C66" s="111"/>
      <c r="D66" s="111"/>
      <c r="E66" s="32"/>
      <c r="F66"/>
    </row>
    <row r="67" spans="1:6" s="33" customFormat="1" ht="15.75">
      <c r="A67" s="158"/>
      <c r="B67" s="348"/>
      <c r="C67" s="111"/>
      <c r="D67" s="111"/>
      <c r="E67" s="32"/>
      <c r="F67"/>
    </row>
    <row r="68" spans="1:6" s="33" customFormat="1" ht="15.75">
      <c r="A68" s="158"/>
      <c r="B68" s="348"/>
      <c r="C68" s="111"/>
      <c r="D68" s="111"/>
      <c r="E68" s="32"/>
      <c r="F68"/>
    </row>
    <row r="69" spans="1:6" s="33" customFormat="1" ht="15.75">
      <c r="A69" s="158"/>
      <c r="B69" s="348"/>
      <c r="C69" s="111"/>
      <c r="D69" s="111"/>
      <c r="E69" s="32"/>
      <c r="F69"/>
    </row>
    <row r="70" spans="1:6" s="33" customFormat="1" ht="15.75">
      <c r="A70" s="158"/>
      <c r="B70" s="348"/>
      <c r="C70" s="111"/>
      <c r="D70" s="111"/>
      <c r="E70" s="32"/>
      <c r="F70"/>
    </row>
    <row r="71" spans="1:6" s="33" customFormat="1" ht="15.75">
      <c r="A71" s="158"/>
      <c r="B71" s="348"/>
      <c r="C71" s="111"/>
      <c r="D71" s="111"/>
      <c r="E71" s="32"/>
      <c r="F71"/>
    </row>
    <row r="72" spans="1:6" s="33" customFormat="1" ht="15.75">
      <c r="A72" s="158"/>
      <c r="B72" s="348"/>
      <c r="C72" s="111"/>
      <c r="D72" s="111"/>
      <c r="E72" s="32"/>
      <c r="F72"/>
    </row>
    <row r="73" spans="1:6" s="33" customFormat="1" ht="15.75">
      <c r="A73" s="158"/>
      <c r="B73" s="348"/>
      <c r="C73" s="111"/>
      <c r="D73" s="111"/>
      <c r="E73" s="32"/>
      <c r="F73"/>
    </row>
    <row r="74" spans="1:6" s="33" customFormat="1" ht="15.75">
      <c r="A74" s="158"/>
      <c r="B74" s="348"/>
      <c r="C74" s="111"/>
      <c r="D74" s="111"/>
      <c r="E74" s="32"/>
      <c r="F74"/>
    </row>
    <row r="75" spans="1:6" s="33" customFormat="1" ht="15.75">
      <c r="A75" s="158"/>
      <c r="B75" s="348"/>
      <c r="C75" s="111"/>
      <c r="D75" s="111"/>
      <c r="E75" s="32"/>
      <c r="F75"/>
    </row>
    <row r="76" spans="1:6" s="33" customFormat="1" ht="15.75">
      <c r="A76" s="158"/>
      <c r="B76" s="348"/>
      <c r="C76" s="111"/>
      <c r="D76" s="111"/>
      <c r="E76" s="32"/>
      <c r="F76"/>
    </row>
    <row r="77" spans="1:6" s="33" customFormat="1" ht="15.75">
      <c r="A77" s="158"/>
      <c r="B77" s="348"/>
      <c r="C77" s="111"/>
      <c r="D77" s="111"/>
      <c r="E77" s="32"/>
      <c r="F77"/>
    </row>
    <row r="78" spans="1:6" s="33" customFormat="1" ht="15.75">
      <c r="A78" s="158"/>
      <c r="B78" s="348"/>
      <c r="C78" s="111"/>
      <c r="D78" s="111"/>
      <c r="E78" s="32"/>
      <c r="F78"/>
    </row>
    <row r="79" spans="1:6" s="33" customFormat="1" ht="15.75">
      <c r="A79" s="158"/>
      <c r="B79" s="348"/>
      <c r="C79" s="111"/>
      <c r="D79" s="111"/>
      <c r="E79" s="32"/>
      <c r="F79"/>
    </row>
    <row r="80" spans="1:6" s="33" customFormat="1" ht="15.75">
      <c r="A80" s="158"/>
      <c r="B80" s="348"/>
      <c r="C80" s="111"/>
      <c r="D80" s="111"/>
      <c r="E80" s="32"/>
      <c r="F80"/>
    </row>
    <row r="81" spans="1:6" s="33" customFormat="1" ht="15.75">
      <c r="A81" s="158"/>
      <c r="B81" s="348"/>
      <c r="C81" s="111"/>
      <c r="D81" s="111"/>
      <c r="E81" s="32"/>
      <c r="F81"/>
    </row>
    <row r="82" spans="1:6" s="33" customFormat="1" ht="15.75">
      <c r="A82" s="158"/>
      <c r="B82" s="348"/>
      <c r="C82" s="111"/>
      <c r="D82" s="111"/>
      <c r="E82" s="32"/>
      <c r="F82"/>
    </row>
    <row r="83" spans="1:6" s="33" customFormat="1" ht="15.75">
      <c r="A83" s="158"/>
      <c r="B83" s="348"/>
      <c r="C83" s="111"/>
      <c r="D83" s="111"/>
      <c r="E83" s="32"/>
      <c r="F83"/>
    </row>
    <row r="84" spans="1:6" s="33" customFormat="1" ht="15.75">
      <c r="A84" s="158"/>
      <c r="B84" s="348"/>
      <c r="C84" s="111"/>
      <c r="D84" s="111"/>
      <c r="E84" s="32"/>
      <c r="F84"/>
    </row>
    <row r="85" spans="1:6" s="33" customFormat="1" ht="15.75">
      <c r="A85" s="158"/>
      <c r="B85" s="348"/>
      <c r="C85" s="111"/>
      <c r="D85" s="111"/>
      <c r="E85" s="32"/>
      <c r="F85"/>
    </row>
    <row r="86" spans="1:6" s="33" customFormat="1" ht="15.75">
      <c r="A86" s="158"/>
      <c r="B86" s="348"/>
      <c r="C86" s="111"/>
      <c r="D86" s="111"/>
      <c r="E86" s="32"/>
      <c r="F86"/>
    </row>
    <row r="87" spans="1:6" s="33" customFormat="1" ht="15.75">
      <c r="A87" s="158"/>
      <c r="B87" s="348"/>
      <c r="C87" s="111"/>
      <c r="D87" s="111"/>
      <c r="E87" s="32"/>
      <c r="F87"/>
    </row>
    <row r="88" spans="1:6" s="33" customFormat="1" ht="15.75">
      <c r="A88" s="158"/>
      <c r="B88" s="348"/>
      <c r="C88" s="111"/>
      <c r="D88" s="111"/>
      <c r="E88" s="32"/>
      <c r="F88"/>
    </row>
    <row r="89" spans="1:6" s="33" customFormat="1" ht="15.75">
      <c r="A89" s="158"/>
      <c r="B89" s="348"/>
      <c r="C89" s="111"/>
      <c r="D89" s="111"/>
      <c r="E89" s="32"/>
      <c r="F89"/>
    </row>
    <row r="90" spans="1:6" s="33" customFormat="1" ht="15.75">
      <c r="A90" s="158"/>
      <c r="B90" s="348"/>
      <c r="C90" s="111"/>
      <c r="D90" s="111"/>
      <c r="E90" s="32"/>
      <c r="F90"/>
    </row>
    <row r="91" spans="1:6" s="33" customFormat="1" ht="15.75">
      <c r="A91" s="158"/>
      <c r="B91" s="348"/>
      <c r="C91" s="111"/>
      <c r="D91" s="111"/>
      <c r="E91" s="32"/>
      <c r="F91"/>
    </row>
    <row r="92" spans="1:6" s="33" customFormat="1" ht="15.75">
      <c r="A92" s="158"/>
      <c r="B92" s="348"/>
      <c r="C92" s="111"/>
      <c r="D92" s="111"/>
      <c r="E92" s="32"/>
      <c r="F92"/>
    </row>
    <row r="93" spans="1:6" s="33" customFormat="1" ht="15.75">
      <c r="A93" s="158"/>
      <c r="B93" s="348"/>
      <c r="C93" s="111"/>
      <c r="D93" s="111"/>
      <c r="E93" s="32"/>
      <c r="F93"/>
    </row>
    <row r="94" spans="1:6" s="33" customFormat="1" ht="15.75">
      <c r="A94" s="158"/>
      <c r="B94" s="348"/>
      <c r="C94" s="111"/>
      <c r="D94" s="111"/>
      <c r="E94" s="32"/>
      <c r="F94"/>
    </row>
    <row r="95" spans="1:6" s="33" customFormat="1" ht="15.75">
      <c r="A95" s="158"/>
      <c r="B95" s="348"/>
      <c r="C95" s="111"/>
      <c r="D95" s="111"/>
      <c r="E95" s="32"/>
      <c r="F95"/>
    </row>
    <row r="96" spans="1:6" s="33" customFormat="1" ht="15.75">
      <c r="A96" s="158"/>
      <c r="B96" s="348"/>
      <c r="C96" s="111"/>
      <c r="D96" s="111"/>
      <c r="E96" s="32"/>
      <c r="F96"/>
    </row>
    <row r="97" spans="1:6" s="33" customFormat="1" ht="15.75">
      <c r="A97" s="158"/>
      <c r="B97" s="348"/>
      <c r="C97" s="111"/>
      <c r="D97" s="111"/>
      <c r="E97" s="32"/>
      <c r="F97"/>
    </row>
    <row r="98" spans="1:6" s="33" customFormat="1" ht="15.75">
      <c r="A98" s="158"/>
      <c r="B98" s="348"/>
      <c r="C98" s="111"/>
      <c r="D98" s="111"/>
      <c r="E98" s="32"/>
      <c r="F98"/>
    </row>
    <row r="99" spans="1:6" s="33" customFormat="1" ht="15.75">
      <c r="A99" s="158"/>
      <c r="B99" s="348"/>
      <c r="C99" s="111"/>
      <c r="D99" s="111"/>
      <c r="E99" s="32"/>
      <c r="F99"/>
    </row>
    <row r="100" spans="1:6" s="33" customFormat="1" ht="15.75">
      <c r="A100" s="158"/>
      <c r="B100" s="348"/>
      <c r="C100" s="111"/>
      <c r="D100" s="111"/>
      <c r="E100" s="32"/>
      <c r="F100"/>
    </row>
    <row r="101" spans="1:6" s="33" customFormat="1" ht="15.75">
      <c r="A101" s="158"/>
      <c r="B101" s="348"/>
      <c r="C101" s="111"/>
      <c r="D101" s="111"/>
      <c r="E101" s="32"/>
      <c r="F101"/>
    </row>
    <row r="102" spans="1:6" s="33" customFormat="1" ht="15.75">
      <c r="A102" s="158"/>
      <c r="B102" s="348"/>
      <c r="C102" s="111"/>
      <c r="D102" s="111"/>
      <c r="E102" s="32"/>
      <c r="F102"/>
    </row>
    <row r="103" spans="1:6" s="33" customFormat="1" ht="15.75">
      <c r="A103" s="158"/>
      <c r="B103" s="348"/>
      <c r="C103" s="111"/>
      <c r="D103" s="111"/>
      <c r="E103" s="32"/>
      <c r="F103"/>
    </row>
    <row r="104" spans="1:6" s="33" customFormat="1" ht="15.75">
      <c r="A104" s="158"/>
      <c r="B104" s="348"/>
      <c r="C104" s="111"/>
      <c r="D104" s="111"/>
      <c r="E104" s="32"/>
      <c r="F104"/>
    </row>
    <row r="105" spans="1:6" s="33" customFormat="1" ht="15.75">
      <c r="A105" s="158"/>
      <c r="B105" s="348"/>
      <c r="C105" s="111"/>
      <c r="D105" s="111"/>
      <c r="E105" s="32"/>
      <c r="F105"/>
    </row>
    <row r="106" spans="1:6" s="33" customFormat="1" ht="15.75">
      <c r="A106" s="158"/>
      <c r="B106" s="348"/>
      <c r="C106" s="111"/>
      <c r="D106" s="111"/>
      <c r="E106" s="32"/>
      <c r="F106"/>
    </row>
    <row r="107" spans="1:6" s="33" customFormat="1" ht="15.75">
      <c r="A107" s="158"/>
      <c r="B107" s="348"/>
      <c r="C107" s="111"/>
      <c r="D107" s="111"/>
      <c r="E107" s="32"/>
      <c r="F107"/>
    </row>
    <row r="108" spans="1:6" s="33" customFormat="1" ht="15.75">
      <c r="A108" s="158"/>
      <c r="B108" s="348"/>
      <c r="C108" s="111"/>
      <c r="D108" s="111"/>
      <c r="E108" s="32"/>
      <c r="F108"/>
    </row>
    <row r="109" spans="1:6" s="33" customFormat="1" ht="15.75">
      <c r="A109" s="158"/>
      <c r="B109" s="348"/>
      <c r="C109" s="111"/>
      <c r="D109" s="111"/>
      <c r="E109" s="32"/>
      <c r="F109"/>
    </row>
    <row r="110" spans="1:6" s="33" customFormat="1" ht="15.75">
      <c r="A110" s="158"/>
      <c r="B110" s="348"/>
      <c r="C110" s="111"/>
      <c r="D110" s="111"/>
      <c r="E110" s="32"/>
      <c r="F110"/>
    </row>
    <row r="111" spans="1:6" s="33" customFormat="1" ht="15.75">
      <c r="A111" s="158"/>
      <c r="B111" s="348"/>
      <c r="C111" s="111"/>
      <c r="D111" s="111"/>
      <c r="E111" s="32"/>
      <c r="F111"/>
    </row>
    <row r="112" spans="1:6" s="33" customFormat="1" ht="15.75">
      <c r="A112" s="158"/>
      <c r="B112" s="348"/>
      <c r="C112" s="111"/>
      <c r="D112" s="111"/>
      <c r="E112" s="32"/>
      <c r="F112"/>
    </row>
    <row r="113" spans="1:6" s="33" customFormat="1" ht="15.75">
      <c r="A113" s="158"/>
      <c r="B113" s="348"/>
      <c r="C113" s="111"/>
      <c r="D113" s="111"/>
      <c r="E113" s="32"/>
      <c r="F113"/>
    </row>
    <row r="114" spans="1:6" s="33" customFormat="1" ht="15.75">
      <c r="A114" s="158"/>
      <c r="B114" s="348"/>
      <c r="C114" s="111"/>
      <c r="D114" s="111"/>
      <c r="E114" s="32"/>
      <c r="F114"/>
    </row>
    <row r="115" spans="1:6" s="33" customFormat="1" ht="15.75">
      <c r="A115" s="158"/>
      <c r="B115" s="348"/>
      <c r="C115" s="111"/>
      <c r="D115" s="111"/>
      <c r="E115" s="32"/>
      <c r="F115"/>
    </row>
    <row r="116" spans="1:6" s="33" customFormat="1" ht="15.75">
      <c r="A116" s="158"/>
      <c r="B116" s="348"/>
      <c r="C116" s="111"/>
      <c r="D116" s="111"/>
      <c r="E116" s="32"/>
      <c r="F116"/>
    </row>
    <row r="117" spans="1:6" s="33" customFormat="1" ht="15.75">
      <c r="A117" s="158"/>
      <c r="B117" s="348"/>
      <c r="C117" s="111"/>
      <c r="D117" s="111"/>
      <c r="E117" s="32"/>
      <c r="F117"/>
    </row>
    <row r="118" spans="1:6" s="33" customFormat="1" ht="15.75">
      <c r="A118" s="158"/>
      <c r="B118" s="348"/>
      <c r="C118" s="111"/>
      <c r="D118" s="111"/>
      <c r="E118" s="32"/>
      <c r="F118"/>
    </row>
    <row r="119" spans="1:6" s="33" customFormat="1" ht="15.75">
      <c r="A119" s="158"/>
      <c r="B119" s="348"/>
      <c r="C119" s="111"/>
      <c r="D119" s="111"/>
      <c r="E119" s="32"/>
      <c r="F119"/>
    </row>
    <row r="120" spans="1:6" s="33" customFormat="1" ht="15.75">
      <c r="A120" s="158"/>
      <c r="B120" s="348"/>
      <c r="C120" s="111"/>
      <c r="D120" s="111"/>
      <c r="E120" s="32"/>
      <c r="F120"/>
    </row>
    <row r="121" spans="1:6" s="33" customFormat="1" ht="15.75">
      <c r="A121" s="158"/>
      <c r="B121" s="348"/>
      <c r="C121" s="111"/>
      <c r="D121" s="111"/>
      <c r="E121" s="32"/>
      <c r="F121"/>
    </row>
    <row r="122" spans="1:6" s="33" customFormat="1" ht="15.75">
      <c r="A122" s="158"/>
      <c r="B122" s="348"/>
      <c r="C122" s="111"/>
      <c r="D122" s="111"/>
      <c r="E122" s="32"/>
      <c r="F122"/>
    </row>
    <row r="123" spans="1:6" s="33" customFormat="1" ht="15.75">
      <c r="A123" s="158"/>
      <c r="B123" s="348"/>
      <c r="C123" s="111"/>
      <c r="D123" s="111"/>
      <c r="E123" s="32"/>
      <c r="F123"/>
    </row>
    <row r="124" spans="1:6" s="33" customFormat="1" ht="15.75">
      <c r="A124" s="158"/>
      <c r="B124" s="348"/>
      <c r="C124" s="111"/>
      <c r="D124" s="111"/>
      <c r="E124" s="32"/>
      <c r="F124"/>
    </row>
    <row r="125" spans="1:6" s="33" customFormat="1" ht="15.75">
      <c r="A125" s="158"/>
      <c r="B125" s="348"/>
      <c r="C125" s="111"/>
      <c r="D125" s="111"/>
      <c r="E125" s="32"/>
      <c r="F125"/>
    </row>
    <row r="126" spans="1:6" s="33" customFormat="1" ht="15.75">
      <c r="A126" s="158"/>
      <c r="B126" s="348"/>
      <c r="C126" s="111"/>
      <c r="D126" s="111"/>
      <c r="E126" s="32"/>
      <c r="F126"/>
    </row>
    <row r="127" spans="1:6" s="33" customFormat="1" ht="15.75">
      <c r="A127" s="158"/>
      <c r="B127" s="348"/>
      <c r="C127" s="111"/>
      <c r="D127" s="111"/>
      <c r="E127" s="32"/>
      <c r="F127"/>
    </row>
    <row r="128" spans="1:6" s="33" customFormat="1" ht="15.75">
      <c r="A128" s="158"/>
      <c r="B128" s="348"/>
      <c r="C128" s="111"/>
      <c r="D128" s="111"/>
      <c r="E128" s="32"/>
      <c r="F128"/>
    </row>
    <row r="129" spans="1:6" s="33" customFormat="1" ht="15.75">
      <c r="A129" s="158"/>
      <c r="B129" s="348"/>
      <c r="C129" s="111"/>
      <c r="D129" s="111"/>
      <c r="E129" s="32"/>
      <c r="F129"/>
    </row>
    <row r="130" spans="1:6" s="33" customFormat="1" ht="15.75">
      <c r="A130" s="158"/>
      <c r="B130" s="348"/>
      <c r="C130" s="111"/>
      <c r="D130" s="111"/>
      <c r="E130" s="32"/>
      <c r="F130"/>
    </row>
    <row r="131" spans="1:6" s="33" customFormat="1" ht="15.75">
      <c r="A131" s="158"/>
      <c r="B131" s="348"/>
      <c r="C131" s="111"/>
      <c r="D131" s="111"/>
      <c r="E131" s="32"/>
      <c r="F131"/>
    </row>
    <row r="132" spans="1:6" s="33" customFormat="1" ht="15.75">
      <c r="A132" s="158"/>
      <c r="B132" s="348"/>
      <c r="C132" s="111"/>
      <c r="D132" s="111"/>
      <c r="E132" s="32"/>
      <c r="F132"/>
    </row>
    <row r="133" spans="1:6" s="33" customFormat="1" ht="15.75">
      <c r="A133" s="158"/>
      <c r="B133" s="348"/>
      <c r="C133" s="111"/>
      <c r="D133" s="111"/>
      <c r="E133" s="32"/>
      <c r="F133"/>
    </row>
    <row r="134" spans="1:6" s="33" customFormat="1" ht="15.75">
      <c r="A134" s="158"/>
      <c r="B134" s="348"/>
      <c r="C134" s="111"/>
      <c r="D134" s="111"/>
      <c r="E134" s="32"/>
      <c r="F134"/>
    </row>
    <row r="135" spans="1:6" s="33" customFormat="1" ht="15.75">
      <c r="A135" s="158"/>
      <c r="B135" s="348"/>
      <c r="C135" s="111"/>
      <c r="D135" s="111"/>
      <c r="E135" s="32"/>
      <c r="F135"/>
    </row>
    <row r="136" spans="1:6" s="33" customFormat="1" ht="15.75">
      <c r="A136" s="158"/>
      <c r="B136" s="348"/>
      <c r="C136" s="111"/>
      <c r="D136" s="111"/>
      <c r="E136" s="32"/>
      <c r="F136"/>
    </row>
    <row r="137" spans="1:6" s="33" customFormat="1" ht="15.75">
      <c r="A137" s="158"/>
      <c r="B137" s="348"/>
      <c r="C137" s="111"/>
      <c r="D137" s="111"/>
      <c r="E137" s="32"/>
      <c r="F137"/>
    </row>
    <row r="138" spans="1:6" s="33" customFormat="1" ht="15.75">
      <c r="A138" s="158"/>
      <c r="B138" s="348"/>
      <c r="C138" s="111"/>
      <c r="D138" s="111"/>
      <c r="E138" s="32"/>
      <c r="F138"/>
    </row>
    <row r="139" spans="1:6" s="33" customFormat="1" ht="15.75">
      <c r="A139" s="158"/>
      <c r="B139" s="348"/>
      <c r="C139" s="111"/>
      <c r="D139" s="111"/>
      <c r="E139" s="32"/>
      <c r="F139"/>
    </row>
    <row r="140" spans="1:6" s="33" customFormat="1" ht="15.75">
      <c r="A140" s="158"/>
      <c r="B140" s="348"/>
      <c r="C140" s="111"/>
      <c r="D140" s="111"/>
      <c r="E140" s="32"/>
      <c r="F140"/>
    </row>
    <row r="141" spans="1:6" s="33" customFormat="1" ht="15.75">
      <c r="A141" s="158"/>
      <c r="B141" s="348"/>
      <c r="C141" s="111"/>
      <c r="D141" s="111"/>
      <c r="E141" s="32"/>
      <c r="F141"/>
    </row>
    <row r="142" spans="1:6" s="33" customFormat="1" ht="15.75">
      <c r="A142" s="158"/>
      <c r="B142" s="348"/>
      <c r="C142" s="111"/>
      <c r="D142" s="111"/>
      <c r="E142" s="32"/>
      <c r="F142"/>
    </row>
    <row r="143" spans="1:6" s="33" customFormat="1" ht="15.75">
      <c r="A143" s="158"/>
      <c r="B143" s="348"/>
      <c r="C143" s="111"/>
      <c r="D143" s="111"/>
      <c r="E143" s="32"/>
      <c r="F143"/>
    </row>
    <row r="144" spans="1:6" s="33" customFormat="1" ht="15.75">
      <c r="A144" s="158"/>
      <c r="B144" s="348"/>
      <c r="C144" s="111"/>
      <c r="D144" s="111"/>
      <c r="E144" s="32"/>
      <c r="F144"/>
    </row>
    <row r="145" spans="1:6" s="33" customFormat="1" ht="15.75">
      <c r="A145" s="158"/>
      <c r="B145" s="348"/>
      <c r="C145" s="111"/>
      <c r="D145" s="111"/>
      <c r="E145" s="32"/>
      <c r="F145"/>
    </row>
    <row r="146" spans="1:6" s="33" customFormat="1" ht="15.75">
      <c r="A146" s="158"/>
      <c r="B146" s="348"/>
      <c r="C146" s="111"/>
      <c r="D146" s="111"/>
      <c r="E146" s="32"/>
      <c r="F146"/>
    </row>
    <row r="147" spans="1:6" s="33" customFormat="1" ht="15.75">
      <c r="A147" s="158"/>
      <c r="B147" s="348"/>
      <c r="C147" s="111"/>
      <c r="D147" s="111"/>
      <c r="E147" s="32"/>
      <c r="F147"/>
    </row>
    <row r="148" spans="1:6" s="33" customFormat="1" ht="15.75">
      <c r="A148" s="158"/>
      <c r="B148" s="348"/>
      <c r="C148" s="111"/>
      <c r="D148" s="111"/>
      <c r="E148" s="32"/>
      <c r="F148"/>
    </row>
    <row r="149" spans="1:6" s="33" customFormat="1" ht="15.75">
      <c r="A149" s="158"/>
      <c r="B149" s="348"/>
      <c r="C149" s="111"/>
      <c r="D149" s="111"/>
      <c r="E149" s="32"/>
      <c r="F149"/>
    </row>
    <row r="150" spans="1:6" s="33" customFormat="1" ht="15.75">
      <c r="A150" s="158"/>
      <c r="B150" s="348"/>
      <c r="C150" s="111"/>
      <c r="D150" s="111"/>
      <c r="E150" s="32"/>
      <c r="F150"/>
    </row>
    <row r="151" spans="1:6" s="33" customFormat="1" ht="15.75">
      <c r="A151" s="158"/>
      <c r="B151" s="348"/>
      <c r="C151" s="111"/>
      <c r="D151" s="111"/>
      <c r="E151" s="32"/>
      <c r="F151"/>
    </row>
    <row r="152" spans="1:6" s="33" customFormat="1" ht="15.75">
      <c r="A152" s="158"/>
      <c r="B152" s="348"/>
      <c r="C152" s="111"/>
      <c r="D152" s="111"/>
      <c r="E152" s="32"/>
      <c r="F152"/>
    </row>
    <row r="153" spans="1:6" s="33" customFormat="1" ht="15.75">
      <c r="A153" s="158"/>
      <c r="B153" s="3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2" t="str">
        <f ca="1">OFFSET(L!$C$1,MATCH("General"&amp;"Cpy",L!$A:$A,0)-1,SL,,)</f>
        <v>© 2020 Responsible Minerals Initiative. All rights reserved.</v>
      </c>
      <c r="C1001" s="452"/>
      <c r="D1001" s="452"/>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3"/>
      <c r="C1" s="453"/>
      <c r="D1" s="453"/>
      <c r="E1" s="453"/>
      <c r="F1" s="453"/>
      <c r="G1" s="453"/>
    </row>
    <row r="2" spans="1:16">
      <c r="A2" s="454"/>
      <c r="B2" s="454"/>
      <c r="C2" s="454"/>
      <c r="D2" s="454"/>
      <c r="E2" s="454"/>
      <c r="F2" s="454"/>
      <c r="G2" s="454"/>
      <c r="H2" s="454"/>
      <c r="I2" s="454"/>
    </row>
    <row r="3" spans="1:16">
      <c r="A3" s="454"/>
      <c r="B3" s="454"/>
      <c r="C3" s="454"/>
      <c r="D3" s="454"/>
      <c r="E3" s="454"/>
      <c r="F3" s="454"/>
      <c r="G3" s="454"/>
      <c r="H3" s="454"/>
      <c r="I3" s="45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terms/"/>
    <ds:schemaRef ds:uri="060324a1-f66f-4c36-a8ec-beadbf2f4219"/>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Justin Lasley</cp:lastModifiedBy>
  <cp:lastPrinted>2015-04-21T20:47:43Z</cp:lastPrinted>
  <dcterms:created xsi:type="dcterms:W3CDTF">2010-06-21T21:00:23Z</dcterms:created>
  <dcterms:modified xsi:type="dcterms:W3CDTF">2021-07-12T19:47:55Z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